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l\Desktop\"/>
    </mc:Choice>
  </mc:AlternateContent>
  <bookViews>
    <workbookView xWindow="0" yWindow="0" windowWidth="11490" windowHeight="4035"/>
  </bookViews>
  <sheets>
    <sheet name="ห้องเรียน" sheetId="1" r:id="rId1"/>
    <sheet name="ห้องนอน ห้องนั่งเล่น" sheetId="4" r:id="rId2"/>
    <sheet name="ร้านอาหาร" sheetId="5" r:id="rId3"/>
    <sheet name="ห้องประชุม" sheetId="6" r:id="rId4"/>
    <sheet name="สำนักงาน" sheetId="7" r:id="rId5"/>
    <sheet name="พื้นที่สาธารณะ" sheetId="8" r:id="rId6"/>
    <sheet name="เฮลท์คลับ" sheetId="9" r:id="rId7"/>
    <sheet name="ห้องเด็กป่วย" sheetId="10" r:id="rId8"/>
    <sheet name="ซูเปอร์มาร์เก็ต" sheetId="11" r:id="rId9"/>
    <sheet name="ร้านเสริมสวย" sheetId="2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15" i="2"/>
  <c r="D14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D18" i="11"/>
  <c r="D15" i="11"/>
  <c r="D14" i="1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D18" i="10"/>
  <c r="D15" i="10"/>
  <c r="D14" i="10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D18" i="9"/>
  <c r="D15" i="9"/>
  <c r="D14" i="9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D18" i="8"/>
  <c r="D15" i="8"/>
  <c r="D14" i="8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D18" i="7"/>
  <c r="D15" i="7"/>
  <c r="D14" i="7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D18" i="6"/>
  <c r="D15" i="6"/>
  <c r="D14" i="6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D18" i="5"/>
  <c r="D15" i="5"/>
  <c r="D14" i="5"/>
  <c r="B6" i="5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D18" i="4"/>
  <c r="D15" i="4"/>
  <c r="D14" i="4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D15" i="1"/>
  <c r="D14" i="1"/>
  <c r="D16" i="2" l="1"/>
  <c r="D22" i="2" s="1"/>
  <c r="D24" i="2" s="1"/>
  <c r="D26" i="2" s="1"/>
  <c r="D16" i="11"/>
  <c r="D22" i="11" s="1"/>
  <c r="D24" i="11" s="1"/>
  <c r="D26" i="11" s="1"/>
  <c r="D16" i="10"/>
  <c r="D22" i="10" s="1"/>
  <c r="D24" i="10" s="1"/>
  <c r="D26" i="10" s="1"/>
  <c r="D16" i="9"/>
  <c r="D22" i="9" s="1"/>
  <c r="D24" i="9" s="1"/>
  <c r="D26" i="9" s="1"/>
  <c r="D16" i="8"/>
  <c r="D22" i="8" s="1"/>
  <c r="D24" i="8" s="1"/>
  <c r="D26" i="8" s="1"/>
  <c r="D16" i="7"/>
  <c r="D22" i="7" s="1"/>
  <c r="D24" i="7" s="1"/>
  <c r="D26" i="7" s="1"/>
  <c r="D16" i="6"/>
  <c r="D22" i="6" s="1"/>
  <c r="D24" i="6" s="1"/>
  <c r="D26" i="6" s="1"/>
  <c r="D16" i="5"/>
  <c r="D22" i="5" s="1"/>
  <c r="D24" i="5" s="1"/>
  <c r="D26" i="5" s="1"/>
  <c r="D16" i="4"/>
  <c r="D22" i="4" s="1"/>
  <c r="D24" i="4" s="1"/>
  <c r="D26" i="4" s="1"/>
  <c r="D18" i="1"/>
  <c r="D16" i="1"/>
  <c r="D22" i="1" l="1"/>
  <c r="D24" i="1" s="1"/>
  <c r="D26" i="1" s="1"/>
</calcChain>
</file>

<file path=xl/sharedStrings.xml><?xml version="1.0" encoding="utf-8"?>
<sst xmlns="http://schemas.openxmlformats.org/spreadsheetml/2006/main" count="240" uniqueCount="33">
  <si>
    <t>ขนาดพื้นที่ห้อง (ตรม)</t>
  </si>
  <si>
    <t>ความสูงห้อง (ม)</t>
  </si>
  <si>
    <t>จำนวนผู้อยู่อาศัย (คน)</t>
  </si>
  <si>
    <t>ขนาดเครื่อง Clean Fresh Air Machine ที่ต้องการ (CFM)</t>
  </si>
  <si>
    <t>ปริมาณ Clean Fresh Air ที่ต้องการเพื่อชดเชยรอยรั่ว (CFM)</t>
  </si>
  <si>
    <t>ข้อมูลห้อง</t>
  </si>
  <si>
    <t>รายการคำนวณปริมาณ Fresh Air และ Exhaust สำหรับห้อง</t>
  </si>
  <si>
    <t>รายการคำนวณปริมาณอากาศเพื่อชดเชยรอยรั่ว</t>
  </si>
  <si>
    <t>ผลลัพธ์ 1</t>
  </si>
  <si>
    <t>ผลลัพธ์ 2</t>
  </si>
  <si>
    <t>สถานศึกษา (Educational Facilities)</t>
  </si>
  <si>
    <t>มาตรฐานการระบายอากาศ</t>
  </si>
  <si>
    <t>ปริมาณ Clean Fresh Air ที่ต้องการ "รวม" ตามมาตรฐาน (CFM)</t>
  </si>
  <si>
    <t>ปริมาณ Clean Fresh Air ที่ต้องการ - จากจำนวนคน (CFM)</t>
  </si>
  <si>
    <t>ปริมาณ Clean Fresh Air ที่ต้องการ - จากขนาดพื้นที่ห้อง (CFM)</t>
  </si>
  <si>
    <t>ผลลัพธ์ 3</t>
  </si>
  <si>
    <t>ปริมาณการระบายอากาศที่ต้องดูดออกทิ้งไป (Exhaust) (CFM)</t>
  </si>
  <si>
    <t>ปริมาณรอยรั่วของห้อง (ACH) (น้อยมาก=0.25, น้อย=0.50, ปานกลาง=1.0, มาก=1.5)</t>
  </si>
  <si>
    <t>ปริมาณการระบายอากาศต่อคน (CFM/คน)</t>
  </si>
  <si>
    <t>ปริมาณการระบายอากาศต่อพื้นที่ (CFM/ตรฟ)</t>
  </si>
  <si>
    <t>รายการคำนวณปริมาณการระบายอากาศตามมาตรฐาน</t>
  </si>
  <si>
    <t>ปริมาณอากาศที่ต้องดูดออกทิ้งไปเพิ่มเติม (ถ้ามี) เช่น พัดลมดูดอากาศตรงห้องน้ำ/ครัว</t>
  </si>
  <si>
    <t>ปริมาณ Clean Fresh Air ที่ต้องการเพื่อชดเชย = ปริมาณที่ดูดออกในส่วนนี้ (CFM)</t>
  </si>
  <si>
    <t>% OA Total Energy ที่สามารถ Recovery ได้จาก PHE (ถ้ามี)</t>
  </si>
  <si>
    <t>ห้องสัมมนา/ห้องประชุม (Conference/meeting)</t>
  </si>
  <si>
    <t>ห้องนอน/ห้องนั่งเล่น (Bedroom/living room)</t>
  </si>
  <si>
    <t>ร้านอาหารแบบภัตาคาร (Restaurant dining rooms)</t>
  </si>
  <si>
    <t>พื้นที่ส่วนสำนักงาน (Office space)</t>
  </si>
  <si>
    <t>พื้นที่สาธารณะ (ที่คนมารวมตัวกัน) (Public Assembly Spaces)</t>
  </si>
  <si>
    <t>เฮลท์คลับ ห้องแอโรบิก (Health club/aerobics room)</t>
  </si>
  <si>
    <t>ห้องเด็กป่วยในศุนย์บริบาลเด็กเล็ก (Daycare sickroom)</t>
  </si>
  <si>
    <t>ซูเปอร์มาร์เก็ต (Supermarket)</t>
  </si>
  <si>
    <t>ร้านเสริมสวยและทำเล็บ (Beauty and nail salons)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</si>
</sst>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2" xfId="0" applyBorder="1"/>
    <xf numFmtId="0" fontId="0" fillId="0" borderId="3" xfId="0" applyBorder="1"/>
    <xf numFmtId="165" fontId="0" fillId="0" borderId="2" xfId="1" applyNumberFormat="1" applyFont="1" applyBorder="1"/>
    <xf numFmtId="164" fontId="0" fillId="0" borderId="2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2" xfId="1" applyFont="1" applyBorder="1"/>
    <xf numFmtId="0" fontId="0" fillId="0" borderId="7" xfId="0" applyBorder="1"/>
    <xf numFmtId="164" fontId="0" fillId="0" borderId="7" xfId="1" applyNumberFormat="1" applyFont="1" applyBorder="1"/>
    <xf numFmtId="0" fontId="0" fillId="0" borderId="8" xfId="0" quotePrefix="1" applyBorder="1"/>
    <xf numFmtId="164" fontId="0" fillId="0" borderId="8" xfId="1" applyNumberFormat="1" applyFont="1" applyBorder="1"/>
    <xf numFmtId="43" fontId="0" fillId="0" borderId="7" xfId="1" applyFont="1" applyBorder="1"/>
    <xf numFmtId="0" fontId="0" fillId="0" borderId="8" xfId="0" applyBorder="1"/>
    <xf numFmtId="165" fontId="0" fillId="0" borderId="8" xfId="1" applyNumberFormat="1" applyFont="1" applyBorder="1"/>
    <xf numFmtId="0" fontId="0" fillId="0" borderId="9" xfId="0" applyBorder="1"/>
    <xf numFmtId="164" fontId="0" fillId="0" borderId="9" xfId="1" applyNumberFormat="1" applyFont="1" applyBorder="1"/>
    <xf numFmtId="9" fontId="0" fillId="0" borderId="10" xfId="2" applyFont="1" applyFill="1" applyBorder="1"/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0" fontId="3" fillId="5" borderId="4" xfId="0" quotePrefix="1" applyFont="1" applyFill="1" applyBorder="1" applyAlignment="1">
      <alignment horizontal="center"/>
    </xf>
    <xf numFmtId="0" fontId="3" fillId="5" borderId="6" xfId="0" quotePrefix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tabSelected="1" zoomScale="120" zoomScaleNormal="120" workbookViewId="0">
      <selection activeCell="G15" sqref="G15"/>
    </sheetView>
  </sheetViews>
  <sheetFormatPr defaultRowHeight="15" x14ac:dyDescent="0.25"/>
  <cols>
    <col min="1" max="1" width="3.85546875" customWidth="1"/>
    <col min="2" max="2" width="6.85546875" customWidth="1"/>
    <col min="3" max="3" width="72.140625" customWidth="1"/>
    <col min="4" max="4" width="16.85546875" customWidth="1"/>
  </cols>
  <sheetData>
    <row r="1" spans="2:4" ht="15.75" thickBot="1" x14ac:dyDescent="0.3"/>
    <row r="2" spans="2:4" ht="35.1" customHeight="1" thickBot="1" x14ac:dyDescent="0.3">
      <c r="B2" s="24" t="s">
        <v>6</v>
      </c>
      <c r="C2" s="25"/>
      <c r="D2" s="26"/>
    </row>
    <row r="3" spans="2:4" ht="10.5" customHeight="1" thickBot="1" x14ac:dyDescent="0.3"/>
    <row r="4" spans="2:4" ht="24" customHeight="1" thickBot="1" x14ac:dyDescent="0.3">
      <c r="B4" s="21" t="s">
        <v>10</v>
      </c>
      <c r="C4" s="22"/>
      <c r="D4" s="23"/>
    </row>
    <row r="5" spans="2:4" ht="15" customHeight="1" thickBot="1" x14ac:dyDescent="0.3">
      <c r="B5" s="5">
        <v>1</v>
      </c>
      <c r="C5" s="27" t="s">
        <v>5</v>
      </c>
      <c r="D5" s="28"/>
    </row>
    <row r="6" spans="2:4" ht="15" customHeight="1" x14ac:dyDescent="0.25">
      <c r="B6" s="6">
        <f>B5+1</f>
        <v>2</v>
      </c>
      <c r="C6" s="11" t="s">
        <v>2</v>
      </c>
      <c r="D6" s="12">
        <v>40</v>
      </c>
    </row>
    <row r="7" spans="2:4" ht="15" customHeight="1" x14ac:dyDescent="0.25">
      <c r="B7" s="6">
        <f t="shared" ref="B7:B27" si="0">B6+1</f>
        <v>3</v>
      </c>
      <c r="C7" s="1" t="s">
        <v>0</v>
      </c>
      <c r="D7" s="3">
        <v>100</v>
      </c>
    </row>
    <row r="8" spans="2:4" ht="15" customHeight="1" x14ac:dyDescent="0.25">
      <c r="B8" s="6">
        <f t="shared" si="0"/>
        <v>4</v>
      </c>
      <c r="C8" s="1" t="s">
        <v>1</v>
      </c>
      <c r="D8" s="8">
        <v>2.7</v>
      </c>
    </row>
    <row r="9" spans="2:4" ht="15" customHeight="1" thickBot="1" x14ac:dyDescent="0.3">
      <c r="B9" s="6">
        <f t="shared" si="0"/>
        <v>5</v>
      </c>
      <c r="C9" s="9" t="s">
        <v>17</v>
      </c>
      <c r="D9" s="13">
        <v>1</v>
      </c>
    </row>
    <row r="10" spans="2:4" ht="15" customHeight="1" thickBot="1" x14ac:dyDescent="0.3">
      <c r="B10" s="6">
        <f t="shared" si="0"/>
        <v>6</v>
      </c>
      <c r="C10" s="27" t="s">
        <v>11</v>
      </c>
      <c r="D10" s="28"/>
    </row>
    <row r="11" spans="2:4" ht="15" customHeight="1" x14ac:dyDescent="0.25">
      <c r="B11" s="6">
        <f t="shared" si="0"/>
        <v>7</v>
      </c>
      <c r="C11" s="14" t="s">
        <v>18</v>
      </c>
      <c r="D11" s="15">
        <v>10</v>
      </c>
    </row>
    <row r="12" spans="2:4" ht="15" customHeight="1" thickBot="1" x14ac:dyDescent="0.3">
      <c r="B12" s="6">
        <f t="shared" si="0"/>
        <v>8</v>
      </c>
      <c r="C12" s="9" t="s">
        <v>19</v>
      </c>
      <c r="D12" s="13">
        <v>0.12</v>
      </c>
    </row>
    <row r="13" spans="2:4" ht="15" customHeight="1" thickBot="1" x14ac:dyDescent="0.3">
      <c r="B13" s="6">
        <f t="shared" si="0"/>
        <v>9</v>
      </c>
      <c r="C13" s="29" t="s">
        <v>20</v>
      </c>
      <c r="D13" s="30"/>
    </row>
    <row r="14" spans="2:4" ht="15" customHeight="1" x14ac:dyDescent="0.25">
      <c r="B14" s="6">
        <f t="shared" si="0"/>
        <v>10</v>
      </c>
      <c r="C14" s="14" t="s">
        <v>13</v>
      </c>
      <c r="D14" s="12">
        <f>D6*D11</f>
        <v>400</v>
      </c>
    </row>
    <row r="15" spans="2:4" ht="15" customHeight="1" x14ac:dyDescent="0.25">
      <c r="B15" s="6">
        <f t="shared" si="0"/>
        <v>11</v>
      </c>
      <c r="C15" s="1" t="s">
        <v>14</v>
      </c>
      <c r="D15" s="4">
        <f>D7*D12*10.76</f>
        <v>129.12</v>
      </c>
    </row>
    <row r="16" spans="2:4" ht="15" customHeight="1" thickBot="1" x14ac:dyDescent="0.3">
      <c r="B16" s="6">
        <f t="shared" si="0"/>
        <v>12</v>
      </c>
      <c r="C16" s="9" t="s">
        <v>12</v>
      </c>
      <c r="D16" s="10">
        <f>D14+D15</f>
        <v>529.12</v>
      </c>
    </row>
    <row r="17" spans="2:4" ht="15" customHeight="1" thickBot="1" x14ac:dyDescent="0.3">
      <c r="B17" s="6">
        <f t="shared" si="0"/>
        <v>13</v>
      </c>
      <c r="C17" s="29" t="s">
        <v>7</v>
      </c>
      <c r="D17" s="30"/>
    </row>
    <row r="18" spans="2:4" ht="15" customHeight="1" thickBot="1" x14ac:dyDescent="0.3">
      <c r="B18" s="6">
        <f t="shared" si="0"/>
        <v>14</v>
      </c>
      <c r="C18" s="16" t="s">
        <v>4</v>
      </c>
      <c r="D18" s="17">
        <f>D7*D8*D9*0.59</f>
        <v>159.29999999999998</v>
      </c>
    </row>
    <row r="19" spans="2:4" ht="15" customHeight="1" thickBot="1" x14ac:dyDescent="0.3">
      <c r="B19" s="6">
        <f t="shared" si="0"/>
        <v>15</v>
      </c>
      <c r="C19" s="29" t="s">
        <v>21</v>
      </c>
      <c r="D19" s="30"/>
    </row>
    <row r="20" spans="2:4" ht="15" customHeight="1" thickBot="1" x14ac:dyDescent="0.3">
      <c r="B20" s="6">
        <f t="shared" si="0"/>
        <v>16</v>
      </c>
      <c r="C20" s="16" t="s">
        <v>22</v>
      </c>
      <c r="D20" s="17">
        <v>50</v>
      </c>
    </row>
    <row r="21" spans="2:4" ht="15" customHeight="1" thickBot="1" x14ac:dyDescent="0.3">
      <c r="B21" s="6">
        <f t="shared" si="0"/>
        <v>17</v>
      </c>
      <c r="C21" s="19" t="s">
        <v>8</v>
      </c>
      <c r="D21" s="20"/>
    </row>
    <row r="22" spans="2:4" ht="15" customHeight="1" thickBot="1" x14ac:dyDescent="0.3">
      <c r="B22" s="6">
        <f t="shared" si="0"/>
        <v>18</v>
      </c>
      <c r="C22" s="16" t="s">
        <v>3</v>
      </c>
      <c r="D22" s="17">
        <f>IF(D16&gt;(D18+D20),D16,(D18+D20))</f>
        <v>529.12</v>
      </c>
    </row>
    <row r="23" spans="2:4" ht="15" customHeight="1" thickBot="1" x14ac:dyDescent="0.3">
      <c r="B23" s="6">
        <f t="shared" si="0"/>
        <v>19</v>
      </c>
      <c r="C23" s="19" t="s">
        <v>9</v>
      </c>
      <c r="D23" s="20"/>
    </row>
    <row r="24" spans="2:4" ht="15" customHeight="1" thickBot="1" x14ac:dyDescent="0.3">
      <c r="B24" s="6">
        <f t="shared" si="0"/>
        <v>20</v>
      </c>
      <c r="C24" s="16" t="s">
        <v>16</v>
      </c>
      <c r="D24" s="17">
        <f>D22-D18-D20</f>
        <v>319.82000000000005</v>
      </c>
    </row>
    <row r="25" spans="2:4" ht="15" customHeight="1" thickBot="1" x14ac:dyDescent="0.3">
      <c r="B25" s="6">
        <f t="shared" si="0"/>
        <v>21</v>
      </c>
      <c r="C25" s="19" t="s">
        <v>15</v>
      </c>
      <c r="D25" s="20"/>
    </row>
    <row r="26" spans="2:4" ht="15" customHeight="1" x14ac:dyDescent="0.25">
      <c r="B26" s="6">
        <f t="shared" si="0"/>
        <v>22</v>
      </c>
      <c r="C26" s="11" t="s">
        <v>23</v>
      </c>
      <c r="D26" s="18">
        <f>-0.1522*(D24/D22)^2+0.4598*(D24/D22)-0.0003</f>
        <v>0.22201491610577587</v>
      </c>
    </row>
    <row r="27" spans="2:4" ht="15" customHeight="1" thickBot="1" x14ac:dyDescent="0.3">
      <c r="B27" s="7">
        <f t="shared" si="0"/>
        <v>23</v>
      </c>
      <c r="C27" s="2"/>
      <c r="D27" s="2"/>
    </row>
  </sheetData>
  <mergeCells count="10">
    <mergeCell ref="C21:D21"/>
    <mergeCell ref="C23:D23"/>
    <mergeCell ref="C25:D25"/>
    <mergeCell ref="B4:D4"/>
    <mergeCell ref="B2:D2"/>
    <mergeCell ref="C10:D10"/>
    <mergeCell ref="C5:D5"/>
    <mergeCell ref="C19:D19"/>
    <mergeCell ref="C13:D13"/>
    <mergeCell ref="C17:D17"/>
  </mergeCells>
  <pageMargins left="0.7" right="0.7" top="0.75" bottom="0.75" header="0.3" footer="0.3"/>
  <pageSetup paperSize="9" scale="12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8"/>
  <sheetViews>
    <sheetView workbookViewId="0">
      <selection activeCell="N4" sqref="N4"/>
    </sheetView>
  </sheetViews>
  <sheetFormatPr defaultRowHeight="15" x14ac:dyDescent="0.25"/>
  <cols>
    <col min="1" max="1" width="3.85546875" customWidth="1"/>
    <col min="2" max="2" width="6.85546875" customWidth="1"/>
    <col min="3" max="3" width="72.140625" customWidth="1"/>
    <col min="4" max="4" width="16.85546875" customWidth="1"/>
  </cols>
  <sheetData>
    <row r="1" spans="2:4" ht="15.75" thickBot="1" x14ac:dyDescent="0.3"/>
    <row r="2" spans="2:4" ht="35.1" customHeight="1" thickBot="1" x14ac:dyDescent="0.3">
      <c r="B2" s="24" t="s">
        <v>6</v>
      </c>
      <c r="C2" s="25"/>
      <c r="D2" s="26"/>
    </row>
    <row r="3" spans="2:4" ht="10.5" customHeight="1" thickBot="1" x14ac:dyDescent="0.3"/>
    <row r="4" spans="2:4" ht="24" customHeight="1" thickBot="1" x14ac:dyDescent="0.3">
      <c r="B4" s="21" t="s">
        <v>32</v>
      </c>
      <c r="C4" s="22"/>
      <c r="D4" s="23"/>
    </row>
    <row r="5" spans="2:4" ht="15" customHeight="1" thickBot="1" x14ac:dyDescent="0.3">
      <c r="B5" s="5">
        <v>1</v>
      </c>
      <c r="C5" s="27" t="s">
        <v>5</v>
      </c>
      <c r="D5" s="28"/>
    </row>
    <row r="6" spans="2:4" ht="15" customHeight="1" x14ac:dyDescent="0.25">
      <c r="B6" s="6">
        <f>B5+1</f>
        <v>2</v>
      </c>
      <c r="C6" s="11" t="s">
        <v>2</v>
      </c>
      <c r="D6" s="12">
        <v>15</v>
      </c>
    </row>
    <row r="7" spans="2:4" ht="15" customHeight="1" x14ac:dyDescent="0.25">
      <c r="B7" s="6">
        <f t="shared" ref="B7:B27" si="0">B6+1</f>
        <v>3</v>
      </c>
      <c r="C7" s="1" t="s">
        <v>0</v>
      </c>
      <c r="D7" s="3">
        <v>60</v>
      </c>
    </row>
    <row r="8" spans="2:4" ht="15" customHeight="1" x14ac:dyDescent="0.25">
      <c r="B8" s="6">
        <f t="shared" si="0"/>
        <v>4</v>
      </c>
      <c r="C8" s="1" t="s">
        <v>1</v>
      </c>
      <c r="D8" s="8">
        <v>2.7</v>
      </c>
    </row>
    <row r="9" spans="2:4" ht="15" customHeight="1" thickBot="1" x14ac:dyDescent="0.3">
      <c r="B9" s="6">
        <f t="shared" si="0"/>
        <v>5</v>
      </c>
      <c r="C9" s="9" t="s">
        <v>17</v>
      </c>
      <c r="D9" s="13">
        <v>1</v>
      </c>
    </row>
    <row r="10" spans="2:4" ht="15" customHeight="1" thickBot="1" x14ac:dyDescent="0.3">
      <c r="B10" s="6">
        <f t="shared" si="0"/>
        <v>6</v>
      </c>
      <c r="C10" s="27" t="s">
        <v>11</v>
      </c>
      <c r="D10" s="28"/>
    </row>
    <row r="11" spans="2:4" ht="15" customHeight="1" x14ac:dyDescent="0.25">
      <c r="B11" s="6">
        <f t="shared" si="0"/>
        <v>7</v>
      </c>
      <c r="C11" s="14" t="s">
        <v>18</v>
      </c>
      <c r="D11" s="15">
        <v>20</v>
      </c>
    </row>
    <row r="12" spans="2:4" ht="15" customHeight="1" thickBot="1" x14ac:dyDescent="0.3">
      <c r="B12" s="6">
        <f t="shared" si="0"/>
        <v>8</v>
      </c>
      <c r="C12" s="9" t="s">
        <v>19</v>
      </c>
      <c r="D12" s="13">
        <v>0.12</v>
      </c>
    </row>
    <row r="13" spans="2:4" ht="15" customHeight="1" thickBot="1" x14ac:dyDescent="0.3">
      <c r="B13" s="6">
        <f t="shared" si="0"/>
        <v>9</v>
      </c>
      <c r="C13" s="29" t="s">
        <v>20</v>
      </c>
      <c r="D13" s="30"/>
    </row>
    <row r="14" spans="2:4" ht="15" customHeight="1" x14ac:dyDescent="0.25">
      <c r="B14" s="6">
        <f t="shared" si="0"/>
        <v>10</v>
      </c>
      <c r="C14" s="14" t="s">
        <v>13</v>
      </c>
      <c r="D14" s="12">
        <f>D6*D11</f>
        <v>300</v>
      </c>
    </row>
    <row r="15" spans="2:4" ht="15" customHeight="1" x14ac:dyDescent="0.25">
      <c r="B15" s="6">
        <f t="shared" si="0"/>
        <v>11</v>
      </c>
      <c r="C15" s="1" t="s">
        <v>14</v>
      </c>
      <c r="D15" s="4">
        <f>D7*D12*10.76</f>
        <v>77.471999999999994</v>
      </c>
    </row>
    <row r="16" spans="2:4" ht="15" customHeight="1" thickBot="1" x14ac:dyDescent="0.3">
      <c r="B16" s="6">
        <f t="shared" si="0"/>
        <v>12</v>
      </c>
      <c r="C16" s="9" t="s">
        <v>12</v>
      </c>
      <c r="D16" s="10">
        <f>D14+D15</f>
        <v>377.47199999999998</v>
      </c>
    </row>
    <row r="17" spans="2:4" ht="15" customHeight="1" thickBot="1" x14ac:dyDescent="0.3">
      <c r="B17" s="6">
        <f t="shared" si="0"/>
        <v>13</v>
      </c>
      <c r="C17" s="29" t="s">
        <v>7</v>
      </c>
      <c r="D17" s="30"/>
    </row>
    <row r="18" spans="2:4" ht="15" customHeight="1" thickBot="1" x14ac:dyDescent="0.3">
      <c r="B18" s="6">
        <f t="shared" si="0"/>
        <v>14</v>
      </c>
      <c r="C18" s="16" t="s">
        <v>4</v>
      </c>
      <c r="D18" s="17">
        <f>D7*D8*D9*0.59</f>
        <v>95.58</v>
      </c>
    </row>
    <row r="19" spans="2:4" ht="15" customHeight="1" thickBot="1" x14ac:dyDescent="0.3">
      <c r="B19" s="6">
        <f t="shared" si="0"/>
        <v>15</v>
      </c>
      <c r="C19" s="29" t="s">
        <v>21</v>
      </c>
      <c r="D19" s="30"/>
    </row>
    <row r="20" spans="2:4" ht="15" customHeight="1" thickBot="1" x14ac:dyDescent="0.3">
      <c r="B20" s="6">
        <f t="shared" si="0"/>
        <v>16</v>
      </c>
      <c r="C20" s="16" t="s">
        <v>22</v>
      </c>
      <c r="D20" s="17">
        <v>0</v>
      </c>
    </row>
    <row r="21" spans="2:4" ht="15" customHeight="1" thickBot="1" x14ac:dyDescent="0.3">
      <c r="B21" s="6">
        <f t="shared" si="0"/>
        <v>17</v>
      </c>
      <c r="C21" s="19" t="s">
        <v>8</v>
      </c>
      <c r="D21" s="20"/>
    </row>
    <row r="22" spans="2:4" ht="15" customHeight="1" thickBot="1" x14ac:dyDescent="0.3">
      <c r="B22" s="6">
        <f t="shared" si="0"/>
        <v>18</v>
      </c>
      <c r="C22" s="16" t="s">
        <v>3</v>
      </c>
      <c r="D22" s="17">
        <f>IF(D16&gt;(D18+D20),D16,(D18+D20))</f>
        <v>377.47199999999998</v>
      </c>
    </row>
    <row r="23" spans="2:4" ht="15" customHeight="1" thickBot="1" x14ac:dyDescent="0.3">
      <c r="B23" s="6">
        <f t="shared" si="0"/>
        <v>19</v>
      </c>
      <c r="C23" s="19" t="s">
        <v>9</v>
      </c>
      <c r="D23" s="20"/>
    </row>
    <row r="24" spans="2:4" ht="15" customHeight="1" thickBot="1" x14ac:dyDescent="0.3">
      <c r="B24" s="6">
        <f t="shared" si="0"/>
        <v>20</v>
      </c>
      <c r="C24" s="16" t="s">
        <v>16</v>
      </c>
      <c r="D24" s="17">
        <f>D22-D18-D20</f>
        <v>281.892</v>
      </c>
    </row>
    <row r="25" spans="2:4" ht="15" customHeight="1" thickBot="1" x14ac:dyDescent="0.3">
      <c r="B25" s="6">
        <f t="shared" si="0"/>
        <v>21</v>
      </c>
      <c r="C25" s="19" t="s">
        <v>15</v>
      </c>
      <c r="D25" s="20"/>
    </row>
    <row r="26" spans="2:4" ht="15" customHeight="1" x14ac:dyDescent="0.25">
      <c r="B26" s="6">
        <f t="shared" si="0"/>
        <v>22</v>
      </c>
      <c r="C26" s="11" t="s">
        <v>23</v>
      </c>
      <c r="D26" s="18">
        <f>-0.1522*(D24/D22)^2+0.4598*(D24/D22)-0.0003</f>
        <v>0.2581926227878561</v>
      </c>
    </row>
    <row r="27" spans="2:4" ht="15" customHeight="1" thickBot="1" x14ac:dyDescent="0.3">
      <c r="B27" s="7">
        <f t="shared" si="0"/>
        <v>23</v>
      </c>
      <c r="C27" s="2"/>
      <c r="D27" s="2"/>
    </row>
    <row r="28" spans="2:4" ht="15" customHeight="1" x14ac:dyDescent="0.25"/>
  </sheetData>
  <mergeCells count="10">
    <mergeCell ref="C19:D19"/>
    <mergeCell ref="C21:D21"/>
    <mergeCell ref="C23:D23"/>
    <mergeCell ref="C25:D25"/>
    <mergeCell ref="B2:D2"/>
    <mergeCell ref="B4:D4"/>
    <mergeCell ref="C5:D5"/>
    <mergeCell ref="C10:D10"/>
    <mergeCell ref="C13:D13"/>
    <mergeCell ref="C17:D17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workbookViewId="0">
      <selection activeCell="B2" sqref="B2:D27"/>
    </sheetView>
  </sheetViews>
  <sheetFormatPr defaultRowHeight="15" x14ac:dyDescent="0.25"/>
  <cols>
    <col min="1" max="1" width="3.85546875" customWidth="1"/>
    <col min="2" max="2" width="6.85546875" customWidth="1"/>
    <col min="3" max="3" width="72.140625" customWidth="1"/>
    <col min="4" max="4" width="16.85546875" customWidth="1"/>
  </cols>
  <sheetData>
    <row r="1" spans="2:4" ht="15.75" thickBot="1" x14ac:dyDescent="0.3"/>
    <row r="2" spans="2:4" ht="35.1" customHeight="1" thickBot="1" x14ac:dyDescent="0.3">
      <c r="B2" s="24" t="s">
        <v>6</v>
      </c>
      <c r="C2" s="25"/>
      <c r="D2" s="26"/>
    </row>
    <row r="3" spans="2:4" ht="10.5" customHeight="1" thickBot="1" x14ac:dyDescent="0.3"/>
    <row r="4" spans="2:4" ht="24" customHeight="1" thickBot="1" x14ac:dyDescent="0.3">
      <c r="B4" s="21" t="s">
        <v>25</v>
      </c>
      <c r="C4" s="22"/>
      <c r="D4" s="23"/>
    </row>
    <row r="5" spans="2:4" ht="15" customHeight="1" thickBot="1" x14ac:dyDescent="0.3">
      <c r="B5" s="5">
        <v>1</v>
      </c>
      <c r="C5" s="27" t="s">
        <v>5</v>
      </c>
      <c r="D5" s="28"/>
    </row>
    <row r="6" spans="2:4" ht="15" customHeight="1" x14ac:dyDescent="0.25">
      <c r="B6" s="6">
        <f>B5+1</f>
        <v>2</v>
      </c>
      <c r="C6" s="11" t="s">
        <v>2</v>
      </c>
      <c r="D6" s="12">
        <v>2</v>
      </c>
    </row>
    <row r="7" spans="2:4" ht="15" customHeight="1" x14ac:dyDescent="0.25">
      <c r="B7" s="6">
        <f t="shared" ref="B7:B27" si="0">B6+1</f>
        <v>3</v>
      </c>
      <c r="C7" s="1" t="s">
        <v>0</v>
      </c>
      <c r="D7" s="3">
        <v>30</v>
      </c>
    </row>
    <row r="8" spans="2:4" ht="15" customHeight="1" x14ac:dyDescent="0.25">
      <c r="B8" s="6">
        <f t="shared" si="0"/>
        <v>4</v>
      </c>
      <c r="C8" s="1" t="s">
        <v>1</v>
      </c>
      <c r="D8" s="8">
        <v>2.6</v>
      </c>
    </row>
    <row r="9" spans="2:4" ht="15" customHeight="1" thickBot="1" x14ac:dyDescent="0.3">
      <c r="B9" s="6">
        <f t="shared" si="0"/>
        <v>5</v>
      </c>
      <c r="C9" s="9" t="s">
        <v>17</v>
      </c>
      <c r="D9" s="13">
        <v>0.5</v>
      </c>
    </row>
    <row r="10" spans="2:4" ht="15" customHeight="1" thickBot="1" x14ac:dyDescent="0.3">
      <c r="B10" s="6">
        <f t="shared" si="0"/>
        <v>6</v>
      </c>
      <c r="C10" s="27" t="s">
        <v>11</v>
      </c>
      <c r="D10" s="28"/>
    </row>
    <row r="11" spans="2:4" ht="15" customHeight="1" x14ac:dyDescent="0.25">
      <c r="B11" s="6">
        <f t="shared" si="0"/>
        <v>7</v>
      </c>
      <c r="C11" s="14" t="s">
        <v>18</v>
      </c>
      <c r="D11" s="15">
        <v>7.5</v>
      </c>
    </row>
    <row r="12" spans="2:4" ht="15" customHeight="1" thickBot="1" x14ac:dyDescent="0.3">
      <c r="B12" s="6">
        <f t="shared" si="0"/>
        <v>8</v>
      </c>
      <c r="C12" s="9" t="s">
        <v>19</v>
      </c>
      <c r="D12" s="13">
        <v>0.06</v>
      </c>
    </row>
    <row r="13" spans="2:4" ht="15" customHeight="1" thickBot="1" x14ac:dyDescent="0.3">
      <c r="B13" s="6">
        <f t="shared" si="0"/>
        <v>9</v>
      </c>
      <c r="C13" s="29" t="s">
        <v>20</v>
      </c>
      <c r="D13" s="30"/>
    </row>
    <row r="14" spans="2:4" ht="15" customHeight="1" x14ac:dyDescent="0.25">
      <c r="B14" s="6">
        <f t="shared" si="0"/>
        <v>10</v>
      </c>
      <c r="C14" s="14" t="s">
        <v>13</v>
      </c>
      <c r="D14" s="12">
        <f>D6*D11</f>
        <v>15</v>
      </c>
    </row>
    <row r="15" spans="2:4" ht="15" customHeight="1" x14ac:dyDescent="0.25">
      <c r="B15" s="6">
        <f t="shared" si="0"/>
        <v>11</v>
      </c>
      <c r="C15" s="1" t="s">
        <v>14</v>
      </c>
      <c r="D15" s="4">
        <f>D7*D12*10.76</f>
        <v>19.367999999999999</v>
      </c>
    </row>
    <row r="16" spans="2:4" ht="15" customHeight="1" thickBot="1" x14ac:dyDescent="0.3">
      <c r="B16" s="6">
        <f t="shared" si="0"/>
        <v>12</v>
      </c>
      <c r="C16" s="9" t="s">
        <v>12</v>
      </c>
      <c r="D16" s="10">
        <f>D14+D15</f>
        <v>34.367999999999995</v>
      </c>
    </row>
    <row r="17" spans="2:4" ht="15" customHeight="1" thickBot="1" x14ac:dyDescent="0.3">
      <c r="B17" s="6">
        <f t="shared" si="0"/>
        <v>13</v>
      </c>
      <c r="C17" s="29" t="s">
        <v>7</v>
      </c>
      <c r="D17" s="30"/>
    </row>
    <row r="18" spans="2:4" ht="15" customHeight="1" thickBot="1" x14ac:dyDescent="0.3">
      <c r="B18" s="6">
        <f t="shared" si="0"/>
        <v>14</v>
      </c>
      <c r="C18" s="16" t="s">
        <v>4</v>
      </c>
      <c r="D18" s="17">
        <f>D7*D8*D9*0.59</f>
        <v>23.009999999999998</v>
      </c>
    </row>
    <row r="19" spans="2:4" ht="15" customHeight="1" thickBot="1" x14ac:dyDescent="0.3">
      <c r="B19" s="6">
        <f t="shared" si="0"/>
        <v>15</v>
      </c>
      <c r="C19" s="29" t="s">
        <v>21</v>
      </c>
      <c r="D19" s="30"/>
    </row>
    <row r="20" spans="2:4" ht="15" customHeight="1" thickBot="1" x14ac:dyDescent="0.3">
      <c r="B20" s="6">
        <f t="shared" si="0"/>
        <v>16</v>
      </c>
      <c r="C20" s="16" t="s">
        <v>22</v>
      </c>
      <c r="D20" s="17">
        <v>30</v>
      </c>
    </row>
    <row r="21" spans="2:4" ht="15" customHeight="1" thickBot="1" x14ac:dyDescent="0.3">
      <c r="B21" s="6">
        <f t="shared" si="0"/>
        <v>17</v>
      </c>
      <c r="C21" s="19" t="s">
        <v>8</v>
      </c>
      <c r="D21" s="20"/>
    </row>
    <row r="22" spans="2:4" ht="15" customHeight="1" thickBot="1" x14ac:dyDescent="0.3">
      <c r="B22" s="6">
        <f t="shared" si="0"/>
        <v>18</v>
      </c>
      <c r="C22" s="16" t="s">
        <v>3</v>
      </c>
      <c r="D22" s="17">
        <f>IF(D16&gt;(D18+D20),D16,(D18+D20))</f>
        <v>53.01</v>
      </c>
    </row>
    <row r="23" spans="2:4" ht="15" customHeight="1" thickBot="1" x14ac:dyDescent="0.3">
      <c r="B23" s="6">
        <f t="shared" si="0"/>
        <v>19</v>
      </c>
      <c r="C23" s="19" t="s">
        <v>9</v>
      </c>
      <c r="D23" s="20"/>
    </row>
    <row r="24" spans="2:4" ht="15" customHeight="1" thickBot="1" x14ac:dyDescent="0.3">
      <c r="B24" s="6">
        <f t="shared" si="0"/>
        <v>20</v>
      </c>
      <c r="C24" s="16" t="s">
        <v>16</v>
      </c>
      <c r="D24" s="17">
        <f>D22-D18-D20</f>
        <v>0</v>
      </c>
    </row>
    <row r="25" spans="2:4" ht="15" customHeight="1" thickBot="1" x14ac:dyDescent="0.3">
      <c r="B25" s="6">
        <f t="shared" si="0"/>
        <v>21</v>
      </c>
      <c r="C25" s="19" t="s">
        <v>15</v>
      </c>
      <c r="D25" s="20"/>
    </row>
    <row r="26" spans="2:4" ht="15" customHeight="1" x14ac:dyDescent="0.25">
      <c r="B26" s="6">
        <f t="shared" si="0"/>
        <v>22</v>
      </c>
      <c r="C26" s="11" t="s">
        <v>23</v>
      </c>
      <c r="D26" s="18">
        <f>-0.1522*(D24/D22)^2+0.4598*(D24/D22)-0.0003</f>
        <v>-2.9999999999999997E-4</v>
      </c>
    </row>
    <row r="27" spans="2:4" ht="15" customHeight="1" thickBot="1" x14ac:dyDescent="0.3">
      <c r="B27" s="7">
        <f t="shared" si="0"/>
        <v>23</v>
      </c>
      <c r="C27" s="2"/>
      <c r="D27" s="2"/>
    </row>
  </sheetData>
  <mergeCells count="10">
    <mergeCell ref="C19:D19"/>
    <mergeCell ref="C21:D21"/>
    <mergeCell ref="C23:D23"/>
    <mergeCell ref="C25:D25"/>
    <mergeCell ref="B2:D2"/>
    <mergeCell ref="B4:D4"/>
    <mergeCell ref="C5:D5"/>
    <mergeCell ref="C10:D10"/>
    <mergeCell ref="C13:D13"/>
    <mergeCell ref="C17:D17"/>
  </mergeCells>
  <pageMargins left="0.25" right="0.25" top="0.25" bottom="0.25" header="0.3" footer="0.3"/>
  <pageSetup paperSize="9" scale="13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workbookViewId="0">
      <selection activeCell="B2" sqref="B2:D27"/>
    </sheetView>
  </sheetViews>
  <sheetFormatPr defaultRowHeight="15" x14ac:dyDescent="0.25"/>
  <cols>
    <col min="1" max="1" width="3.85546875" customWidth="1"/>
    <col min="2" max="2" width="6.85546875" customWidth="1"/>
    <col min="3" max="3" width="72.140625" customWidth="1"/>
    <col min="4" max="4" width="16.85546875" customWidth="1"/>
  </cols>
  <sheetData>
    <row r="1" spans="2:4" ht="15.75" thickBot="1" x14ac:dyDescent="0.3"/>
    <row r="2" spans="2:4" ht="35.1" customHeight="1" thickBot="1" x14ac:dyDescent="0.3">
      <c r="B2" s="24" t="s">
        <v>6</v>
      </c>
      <c r="C2" s="25"/>
      <c r="D2" s="26"/>
    </row>
    <row r="3" spans="2:4" ht="10.5" customHeight="1" thickBot="1" x14ac:dyDescent="0.3"/>
    <row r="4" spans="2:4" ht="24" customHeight="1" thickBot="1" x14ac:dyDescent="0.3">
      <c r="B4" s="31" t="s">
        <v>26</v>
      </c>
      <c r="C4" s="32"/>
      <c r="D4" s="33"/>
    </row>
    <row r="5" spans="2:4" ht="15" customHeight="1" thickBot="1" x14ac:dyDescent="0.3">
      <c r="B5" s="5">
        <v>1</v>
      </c>
      <c r="C5" s="27" t="s">
        <v>5</v>
      </c>
      <c r="D5" s="28"/>
    </row>
    <row r="6" spans="2:4" ht="15" customHeight="1" x14ac:dyDescent="0.25">
      <c r="B6" s="6">
        <f>B5+1</f>
        <v>2</v>
      </c>
      <c r="C6" s="11" t="s">
        <v>2</v>
      </c>
      <c r="D6" s="12">
        <v>60</v>
      </c>
    </row>
    <row r="7" spans="2:4" ht="15" customHeight="1" x14ac:dyDescent="0.25">
      <c r="B7" s="6">
        <f t="shared" ref="B7:B27" si="0">B6+1</f>
        <v>3</v>
      </c>
      <c r="C7" s="1" t="s">
        <v>0</v>
      </c>
      <c r="D7" s="3">
        <v>90</v>
      </c>
    </row>
    <row r="8" spans="2:4" ht="15" customHeight="1" x14ac:dyDescent="0.25">
      <c r="B8" s="6">
        <f t="shared" si="0"/>
        <v>4</v>
      </c>
      <c r="C8" s="1" t="s">
        <v>1</v>
      </c>
      <c r="D8" s="8">
        <v>2.7</v>
      </c>
    </row>
    <row r="9" spans="2:4" ht="15" customHeight="1" thickBot="1" x14ac:dyDescent="0.3">
      <c r="B9" s="6">
        <f t="shared" si="0"/>
        <v>5</v>
      </c>
      <c r="C9" s="9" t="s">
        <v>17</v>
      </c>
      <c r="D9" s="13">
        <v>2</v>
      </c>
    </row>
    <row r="10" spans="2:4" ht="15" customHeight="1" thickBot="1" x14ac:dyDescent="0.3">
      <c r="B10" s="6">
        <f t="shared" si="0"/>
        <v>6</v>
      </c>
      <c r="C10" s="27" t="s">
        <v>11</v>
      </c>
      <c r="D10" s="28"/>
    </row>
    <row r="11" spans="2:4" ht="15" customHeight="1" x14ac:dyDescent="0.25">
      <c r="B11" s="6">
        <f t="shared" si="0"/>
        <v>7</v>
      </c>
      <c r="C11" s="14" t="s">
        <v>18</v>
      </c>
      <c r="D11" s="15">
        <v>7.5</v>
      </c>
    </row>
    <row r="12" spans="2:4" ht="15" customHeight="1" thickBot="1" x14ac:dyDescent="0.3">
      <c r="B12" s="6">
        <f t="shared" si="0"/>
        <v>8</v>
      </c>
      <c r="C12" s="9" t="s">
        <v>19</v>
      </c>
      <c r="D12" s="13">
        <v>0.18</v>
      </c>
    </row>
    <row r="13" spans="2:4" ht="15" customHeight="1" thickBot="1" x14ac:dyDescent="0.3">
      <c r="B13" s="6">
        <f t="shared" si="0"/>
        <v>9</v>
      </c>
      <c r="C13" s="29" t="s">
        <v>20</v>
      </c>
      <c r="D13" s="30"/>
    </row>
    <row r="14" spans="2:4" ht="15" customHeight="1" x14ac:dyDescent="0.25">
      <c r="B14" s="6">
        <f t="shared" si="0"/>
        <v>10</v>
      </c>
      <c r="C14" s="14" t="s">
        <v>13</v>
      </c>
      <c r="D14" s="12">
        <f>D6*D11</f>
        <v>450</v>
      </c>
    </row>
    <row r="15" spans="2:4" ht="15" customHeight="1" x14ac:dyDescent="0.25">
      <c r="B15" s="6">
        <f t="shared" si="0"/>
        <v>11</v>
      </c>
      <c r="C15" s="1" t="s">
        <v>14</v>
      </c>
      <c r="D15" s="4">
        <f>D7*D12*10.76</f>
        <v>174.31199999999998</v>
      </c>
    </row>
    <row r="16" spans="2:4" ht="15" customHeight="1" thickBot="1" x14ac:dyDescent="0.3">
      <c r="B16" s="6">
        <f t="shared" si="0"/>
        <v>12</v>
      </c>
      <c r="C16" s="9" t="s">
        <v>12</v>
      </c>
      <c r="D16" s="10">
        <f>D14+D15</f>
        <v>624.31200000000001</v>
      </c>
    </row>
    <row r="17" spans="2:4" ht="15" customHeight="1" thickBot="1" x14ac:dyDescent="0.3">
      <c r="B17" s="6">
        <f t="shared" si="0"/>
        <v>13</v>
      </c>
      <c r="C17" s="29" t="s">
        <v>7</v>
      </c>
      <c r="D17" s="30"/>
    </row>
    <row r="18" spans="2:4" ht="15" customHeight="1" thickBot="1" x14ac:dyDescent="0.3">
      <c r="B18" s="6">
        <f t="shared" si="0"/>
        <v>14</v>
      </c>
      <c r="C18" s="16" t="s">
        <v>4</v>
      </c>
      <c r="D18" s="17">
        <f>D7*D8*D9*0.59</f>
        <v>286.74</v>
      </c>
    </row>
    <row r="19" spans="2:4" ht="15" customHeight="1" thickBot="1" x14ac:dyDescent="0.3">
      <c r="B19" s="6">
        <f t="shared" si="0"/>
        <v>15</v>
      </c>
      <c r="C19" s="29" t="s">
        <v>21</v>
      </c>
      <c r="D19" s="30"/>
    </row>
    <row r="20" spans="2:4" ht="15" customHeight="1" thickBot="1" x14ac:dyDescent="0.3">
      <c r="B20" s="6">
        <f t="shared" si="0"/>
        <v>16</v>
      </c>
      <c r="C20" s="16" t="s">
        <v>22</v>
      </c>
      <c r="D20" s="17">
        <v>400</v>
      </c>
    </row>
    <row r="21" spans="2:4" ht="15" customHeight="1" thickBot="1" x14ac:dyDescent="0.3">
      <c r="B21" s="6">
        <f t="shared" si="0"/>
        <v>17</v>
      </c>
      <c r="C21" s="19" t="s">
        <v>8</v>
      </c>
      <c r="D21" s="20"/>
    </row>
    <row r="22" spans="2:4" ht="15" customHeight="1" thickBot="1" x14ac:dyDescent="0.3">
      <c r="B22" s="6">
        <f t="shared" si="0"/>
        <v>18</v>
      </c>
      <c r="C22" s="16" t="s">
        <v>3</v>
      </c>
      <c r="D22" s="17">
        <f>IF(D16&gt;(D18+D20),D16,(D18+D20))</f>
        <v>686.74</v>
      </c>
    </row>
    <row r="23" spans="2:4" ht="15" customHeight="1" thickBot="1" x14ac:dyDescent="0.3">
      <c r="B23" s="6">
        <f t="shared" si="0"/>
        <v>19</v>
      </c>
      <c r="C23" s="19" t="s">
        <v>9</v>
      </c>
      <c r="D23" s="20"/>
    </row>
    <row r="24" spans="2:4" ht="15" customHeight="1" thickBot="1" x14ac:dyDescent="0.3">
      <c r="B24" s="6">
        <f t="shared" si="0"/>
        <v>20</v>
      </c>
      <c r="C24" s="16" t="s">
        <v>16</v>
      </c>
      <c r="D24" s="17">
        <f>D22-D18-D20</f>
        <v>0</v>
      </c>
    </row>
    <row r="25" spans="2:4" ht="15" customHeight="1" thickBot="1" x14ac:dyDescent="0.3">
      <c r="B25" s="6">
        <f t="shared" si="0"/>
        <v>21</v>
      </c>
      <c r="C25" s="19" t="s">
        <v>15</v>
      </c>
      <c r="D25" s="20"/>
    </row>
    <row r="26" spans="2:4" ht="15" customHeight="1" x14ac:dyDescent="0.25">
      <c r="B26" s="6">
        <f t="shared" si="0"/>
        <v>22</v>
      </c>
      <c r="C26" s="11" t="s">
        <v>23</v>
      </c>
      <c r="D26" s="18">
        <f>-0.1522*(D24/D22)^2+0.4598*(D24/D22)-0.0003</f>
        <v>-2.9999999999999997E-4</v>
      </c>
    </row>
    <row r="27" spans="2:4" ht="15" customHeight="1" thickBot="1" x14ac:dyDescent="0.3">
      <c r="B27" s="7">
        <f t="shared" si="0"/>
        <v>23</v>
      </c>
      <c r="C27" s="2"/>
      <c r="D27" s="2"/>
    </row>
  </sheetData>
  <mergeCells count="10">
    <mergeCell ref="C19:D19"/>
    <mergeCell ref="C21:D21"/>
    <mergeCell ref="C23:D23"/>
    <mergeCell ref="C25:D25"/>
    <mergeCell ref="B2:D2"/>
    <mergeCell ref="B4:D4"/>
    <mergeCell ref="C5:D5"/>
    <mergeCell ref="C10:D10"/>
    <mergeCell ref="C13:D13"/>
    <mergeCell ref="C17:D17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workbookViewId="0">
      <selection activeCell="B2" sqref="B2:D27"/>
    </sheetView>
  </sheetViews>
  <sheetFormatPr defaultRowHeight="15" x14ac:dyDescent="0.25"/>
  <cols>
    <col min="1" max="1" width="3.85546875" customWidth="1"/>
    <col min="2" max="2" width="6.85546875" customWidth="1"/>
    <col min="3" max="3" width="72.140625" customWidth="1"/>
    <col min="4" max="4" width="16.85546875" customWidth="1"/>
  </cols>
  <sheetData>
    <row r="1" spans="2:4" ht="15.75" thickBot="1" x14ac:dyDescent="0.3"/>
    <row r="2" spans="2:4" ht="35.1" customHeight="1" thickBot="1" x14ac:dyDescent="0.3">
      <c r="B2" s="24" t="s">
        <v>6</v>
      </c>
      <c r="C2" s="25"/>
      <c r="D2" s="26"/>
    </row>
    <row r="3" spans="2:4" ht="10.5" customHeight="1" thickBot="1" x14ac:dyDescent="0.3"/>
    <row r="4" spans="2:4" ht="24" customHeight="1" thickBot="1" x14ac:dyDescent="0.3">
      <c r="B4" s="21" t="s">
        <v>24</v>
      </c>
      <c r="C4" s="22"/>
      <c r="D4" s="23"/>
    </row>
    <row r="5" spans="2:4" ht="15" customHeight="1" thickBot="1" x14ac:dyDescent="0.3">
      <c r="B5" s="5">
        <v>1</v>
      </c>
      <c r="C5" s="27" t="s">
        <v>5</v>
      </c>
      <c r="D5" s="28"/>
    </row>
    <row r="6" spans="2:4" ht="15" customHeight="1" x14ac:dyDescent="0.25">
      <c r="B6" s="6">
        <f>B5+1</f>
        <v>2</v>
      </c>
      <c r="C6" s="11" t="s">
        <v>2</v>
      </c>
      <c r="D6" s="12">
        <v>30</v>
      </c>
    </row>
    <row r="7" spans="2:4" ht="15" customHeight="1" x14ac:dyDescent="0.25">
      <c r="B7" s="6">
        <f t="shared" ref="B7:B27" si="0">B6+1</f>
        <v>3</v>
      </c>
      <c r="C7" s="1" t="s">
        <v>0</v>
      </c>
      <c r="D7" s="3">
        <v>50</v>
      </c>
    </row>
    <row r="8" spans="2:4" ht="15" customHeight="1" x14ac:dyDescent="0.25">
      <c r="B8" s="6">
        <f t="shared" si="0"/>
        <v>4</v>
      </c>
      <c r="C8" s="1" t="s">
        <v>1</v>
      </c>
      <c r="D8" s="8">
        <v>2.7</v>
      </c>
    </row>
    <row r="9" spans="2:4" ht="15" customHeight="1" thickBot="1" x14ac:dyDescent="0.3">
      <c r="B9" s="6">
        <f t="shared" si="0"/>
        <v>5</v>
      </c>
      <c r="C9" s="9" t="s">
        <v>17</v>
      </c>
      <c r="D9" s="13">
        <v>1</v>
      </c>
    </row>
    <row r="10" spans="2:4" ht="15" customHeight="1" thickBot="1" x14ac:dyDescent="0.3">
      <c r="B10" s="6">
        <f t="shared" si="0"/>
        <v>6</v>
      </c>
      <c r="C10" s="27" t="s">
        <v>11</v>
      </c>
      <c r="D10" s="28"/>
    </row>
    <row r="11" spans="2:4" ht="15" customHeight="1" x14ac:dyDescent="0.25">
      <c r="B11" s="6">
        <f t="shared" si="0"/>
        <v>7</v>
      </c>
      <c r="C11" s="14" t="s">
        <v>18</v>
      </c>
      <c r="D11" s="15">
        <v>5</v>
      </c>
    </row>
    <row r="12" spans="2:4" ht="15" customHeight="1" thickBot="1" x14ac:dyDescent="0.3">
      <c r="B12" s="6">
        <f t="shared" si="0"/>
        <v>8</v>
      </c>
      <c r="C12" s="9" t="s">
        <v>19</v>
      </c>
      <c r="D12" s="13">
        <v>0.06</v>
      </c>
    </row>
    <row r="13" spans="2:4" ht="15" customHeight="1" thickBot="1" x14ac:dyDescent="0.3">
      <c r="B13" s="6">
        <f t="shared" si="0"/>
        <v>9</v>
      </c>
      <c r="C13" s="29" t="s">
        <v>20</v>
      </c>
      <c r="D13" s="30"/>
    </row>
    <row r="14" spans="2:4" ht="15" customHeight="1" x14ac:dyDescent="0.25">
      <c r="B14" s="6">
        <f t="shared" si="0"/>
        <v>10</v>
      </c>
      <c r="C14" s="14" t="s">
        <v>13</v>
      </c>
      <c r="D14" s="12">
        <f>D6*D11</f>
        <v>150</v>
      </c>
    </row>
    <row r="15" spans="2:4" ht="15" customHeight="1" x14ac:dyDescent="0.25">
      <c r="B15" s="6">
        <f t="shared" si="0"/>
        <v>11</v>
      </c>
      <c r="C15" s="1" t="s">
        <v>14</v>
      </c>
      <c r="D15" s="4">
        <f>D7*D12*10.76</f>
        <v>32.28</v>
      </c>
    </row>
    <row r="16" spans="2:4" ht="15" customHeight="1" thickBot="1" x14ac:dyDescent="0.3">
      <c r="B16" s="6">
        <f t="shared" si="0"/>
        <v>12</v>
      </c>
      <c r="C16" s="9" t="s">
        <v>12</v>
      </c>
      <c r="D16" s="10">
        <f>D14+D15</f>
        <v>182.28</v>
      </c>
    </row>
    <row r="17" spans="2:4" ht="15" customHeight="1" thickBot="1" x14ac:dyDescent="0.3">
      <c r="B17" s="6">
        <f t="shared" si="0"/>
        <v>13</v>
      </c>
      <c r="C17" s="29" t="s">
        <v>7</v>
      </c>
      <c r="D17" s="30"/>
    </row>
    <row r="18" spans="2:4" ht="15" customHeight="1" thickBot="1" x14ac:dyDescent="0.3">
      <c r="B18" s="6">
        <f t="shared" si="0"/>
        <v>14</v>
      </c>
      <c r="C18" s="16" t="s">
        <v>4</v>
      </c>
      <c r="D18" s="17">
        <f>D7*D8*D9*0.59</f>
        <v>79.649999999999991</v>
      </c>
    </row>
    <row r="19" spans="2:4" ht="15" customHeight="1" thickBot="1" x14ac:dyDescent="0.3">
      <c r="B19" s="6">
        <f t="shared" si="0"/>
        <v>15</v>
      </c>
      <c r="C19" s="29" t="s">
        <v>21</v>
      </c>
      <c r="D19" s="30"/>
    </row>
    <row r="20" spans="2:4" ht="15" customHeight="1" thickBot="1" x14ac:dyDescent="0.3">
      <c r="B20" s="6">
        <f t="shared" si="0"/>
        <v>16</v>
      </c>
      <c r="C20" s="16" t="s">
        <v>22</v>
      </c>
      <c r="D20" s="17">
        <v>0</v>
      </c>
    </row>
    <row r="21" spans="2:4" ht="15" customHeight="1" thickBot="1" x14ac:dyDescent="0.3">
      <c r="B21" s="6">
        <f t="shared" si="0"/>
        <v>17</v>
      </c>
      <c r="C21" s="19" t="s">
        <v>8</v>
      </c>
      <c r="D21" s="20"/>
    </row>
    <row r="22" spans="2:4" ht="15" customHeight="1" thickBot="1" x14ac:dyDescent="0.3">
      <c r="B22" s="6">
        <f t="shared" si="0"/>
        <v>18</v>
      </c>
      <c r="C22" s="16" t="s">
        <v>3</v>
      </c>
      <c r="D22" s="17">
        <f>IF(D16&gt;(D18+D20),D16,(D18+D20))</f>
        <v>182.28</v>
      </c>
    </row>
    <row r="23" spans="2:4" ht="15" customHeight="1" thickBot="1" x14ac:dyDescent="0.3">
      <c r="B23" s="6">
        <f t="shared" si="0"/>
        <v>19</v>
      </c>
      <c r="C23" s="19" t="s">
        <v>9</v>
      </c>
      <c r="D23" s="20"/>
    </row>
    <row r="24" spans="2:4" ht="15" customHeight="1" thickBot="1" x14ac:dyDescent="0.3">
      <c r="B24" s="6">
        <f t="shared" si="0"/>
        <v>20</v>
      </c>
      <c r="C24" s="16" t="s">
        <v>16</v>
      </c>
      <c r="D24" s="17">
        <f>D22-D18-D20</f>
        <v>102.63000000000001</v>
      </c>
    </row>
    <row r="25" spans="2:4" ht="15" customHeight="1" thickBot="1" x14ac:dyDescent="0.3">
      <c r="B25" s="6">
        <f t="shared" si="0"/>
        <v>21</v>
      </c>
      <c r="C25" s="19" t="s">
        <v>15</v>
      </c>
      <c r="D25" s="20"/>
    </row>
    <row r="26" spans="2:4" ht="15" customHeight="1" x14ac:dyDescent="0.25">
      <c r="B26" s="6">
        <f t="shared" si="0"/>
        <v>22</v>
      </c>
      <c r="C26" s="11" t="s">
        <v>23</v>
      </c>
      <c r="D26" s="18">
        <f>-0.1522*(D24/D22)^2+0.4598*(D24/D22)-0.0003</f>
        <v>0.21033478148304494</v>
      </c>
    </row>
    <row r="27" spans="2:4" ht="15" customHeight="1" thickBot="1" x14ac:dyDescent="0.3">
      <c r="B27" s="7">
        <f t="shared" si="0"/>
        <v>23</v>
      </c>
      <c r="C27" s="2"/>
      <c r="D27" s="2"/>
    </row>
  </sheetData>
  <mergeCells count="10">
    <mergeCell ref="C19:D19"/>
    <mergeCell ref="C21:D21"/>
    <mergeCell ref="C23:D23"/>
    <mergeCell ref="C25:D25"/>
    <mergeCell ref="B2:D2"/>
    <mergeCell ref="B4:D4"/>
    <mergeCell ref="C5:D5"/>
    <mergeCell ref="C10:D10"/>
    <mergeCell ref="C13:D13"/>
    <mergeCell ref="C17:D17"/>
  </mergeCells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workbookViewId="0">
      <selection activeCell="B2" sqref="B2:D27"/>
    </sheetView>
  </sheetViews>
  <sheetFormatPr defaultRowHeight="15" x14ac:dyDescent="0.25"/>
  <cols>
    <col min="1" max="1" width="3.85546875" customWidth="1"/>
    <col min="2" max="2" width="6.85546875" customWidth="1"/>
    <col min="3" max="3" width="72.140625" customWidth="1"/>
    <col min="4" max="4" width="16.85546875" customWidth="1"/>
  </cols>
  <sheetData>
    <row r="1" spans="2:4" ht="15.75" thickBot="1" x14ac:dyDescent="0.3"/>
    <row r="2" spans="2:4" ht="35.1" customHeight="1" thickBot="1" x14ac:dyDescent="0.3">
      <c r="B2" s="24" t="s">
        <v>6</v>
      </c>
      <c r="C2" s="25"/>
      <c r="D2" s="26"/>
    </row>
    <row r="3" spans="2:4" ht="10.5" customHeight="1" thickBot="1" x14ac:dyDescent="0.3"/>
    <row r="4" spans="2:4" ht="24" customHeight="1" thickBot="1" x14ac:dyDescent="0.3">
      <c r="B4" s="21" t="s">
        <v>27</v>
      </c>
      <c r="C4" s="22"/>
      <c r="D4" s="23"/>
    </row>
    <row r="5" spans="2:4" ht="15" customHeight="1" thickBot="1" x14ac:dyDescent="0.3">
      <c r="B5" s="5">
        <v>1</v>
      </c>
      <c r="C5" s="27" t="s">
        <v>5</v>
      </c>
      <c r="D5" s="28"/>
    </row>
    <row r="6" spans="2:4" ht="15" customHeight="1" x14ac:dyDescent="0.25">
      <c r="B6" s="6">
        <f>B5+1</f>
        <v>2</v>
      </c>
      <c r="C6" s="11" t="s">
        <v>2</v>
      </c>
      <c r="D6" s="12">
        <v>30</v>
      </c>
    </row>
    <row r="7" spans="2:4" ht="15" customHeight="1" x14ac:dyDescent="0.25">
      <c r="B7" s="6">
        <f t="shared" ref="B7:B27" si="0">B6+1</f>
        <v>3</v>
      </c>
      <c r="C7" s="1" t="s">
        <v>0</v>
      </c>
      <c r="D7" s="3">
        <v>100</v>
      </c>
    </row>
    <row r="8" spans="2:4" ht="15" customHeight="1" x14ac:dyDescent="0.25">
      <c r="B8" s="6">
        <f t="shared" si="0"/>
        <v>4</v>
      </c>
      <c r="C8" s="1" t="s">
        <v>1</v>
      </c>
      <c r="D8" s="8">
        <v>2.7</v>
      </c>
    </row>
    <row r="9" spans="2:4" ht="15" customHeight="1" thickBot="1" x14ac:dyDescent="0.3">
      <c r="B9" s="6">
        <f t="shared" si="0"/>
        <v>5</v>
      </c>
      <c r="C9" s="9" t="s">
        <v>17</v>
      </c>
      <c r="D9" s="13">
        <v>1</v>
      </c>
    </row>
    <row r="10" spans="2:4" ht="15" customHeight="1" thickBot="1" x14ac:dyDescent="0.3">
      <c r="B10" s="6">
        <f t="shared" si="0"/>
        <v>6</v>
      </c>
      <c r="C10" s="27" t="s">
        <v>11</v>
      </c>
      <c r="D10" s="28"/>
    </row>
    <row r="11" spans="2:4" ht="15" customHeight="1" x14ac:dyDescent="0.25">
      <c r="B11" s="6">
        <f t="shared" si="0"/>
        <v>7</v>
      </c>
      <c r="C11" s="14" t="s">
        <v>18</v>
      </c>
      <c r="D11" s="15">
        <v>5</v>
      </c>
    </row>
    <row r="12" spans="2:4" ht="15" customHeight="1" thickBot="1" x14ac:dyDescent="0.3">
      <c r="B12" s="6">
        <f t="shared" si="0"/>
        <v>8</v>
      </c>
      <c r="C12" s="9" t="s">
        <v>19</v>
      </c>
      <c r="D12" s="13">
        <v>0.06</v>
      </c>
    </row>
    <row r="13" spans="2:4" ht="15" customHeight="1" thickBot="1" x14ac:dyDescent="0.3">
      <c r="B13" s="6">
        <f t="shared" si="0"/>
        <v>9</v>
      </c>
      <c r="C13" s="29" t="s">
        <v>20</v>
      </c>
      <c r="D13" s="30"/>
    </row>
    <row r="14" spans="2:4" ht="15" customHeight="1" x14ac:dyDescent="0.25">
      <c r="B14" s="6">
        <f t="shared" si="0"/>
        <v>10</v>
      </c>
      <c r="C14" s="14" t="s">
        <v>13</v>
      </c>
      <c r="D14" s="12">
        <f>D6*D11</f>
        <v>150</v>
      </c>
    </row>
    <row r="15" spans="2:4" ht="15" customHeight="1" x14ac:dyDescent="0.25">
      <c r="B15" s="6">
        <f t="shared" si="0"/>
        <v>11</v>
      </c>
      <c r="C15" s="1" t="s">
        <v>14</v>
      </c>
      <c r="D15" s="4">
        <f>D7*D12*10.76</f>
        <v>64.56</v>
      </c>
    </row>
    <row r="16" spans="2:4" ht="15" customHeight="1" thickBot="1" x14ac:dyDescent="0.3">
      <c r="B16" s="6">
        <f t="shared" si="0"/>
        <v>12</v>
      </c>
      <c r="C16" s="9" t="s">
        <v>12</v>
      </c>
      <c r="D16" s="10">
        <f>D14+D15</f>
        <v>214.56</v>
      </c>
    </row>
    <row r="17" spans="2:4" ht="15" customHeight="1" thickBot="1" x14ac:dyDescent="0.3">
      <c r="B17" s="6">
        <f t="shared" si="0"/>
        <v>13</v>
      </c>
      <c r="C17" s="29" t="s">
        <v>7</v>
      </c>
      <c r="D17" s="30"/>
    </row>
    <row r="18" spans="2:4" ht="15" customHeight="1" thickBot="1" x14ac:dyDescent="0.3">
      <c r="B18" s="6">
        <f t="shared" si="0"/>
        <v>14</v>
      </c>
      <c r="C18" s="16" t="s">
        <v>4</v>
      </c>
      <c r="D18" s="17">
        <f>D7*D8*D9*0.59</f>
        <v>159.29999999999998</v>
      </c>
    </row>
    <row r="19" spans="2:4" ht="15" customHeight="1" thickBot="1" x14ac:dyDescent="0.3">
      <c r="B19" s="6">
        <f t="shared" si="0"/>
        <v>15</v>
      </c>
      <c r="C19" s="29" t="s">
        <v>21</v>
      </c>
      <c r="D19" s="30"/>
    </row>
    <row r="20" spans="2:4" ht="15" customHeight="1" thickBot="1" x14ac:dyDescent="0.3">
      <c r="B20" s="6">
        <f t="shared" si="0"/>
        <v>16</v>
      </c>
      <c r="C20" s="16" t="s">
        <v>22</v>
      </c>
      <c r="D20" s="17">
        <v>0</v>
      </c>
    </row>
    <row r="21" spans="2:4" ht="15" customHeight="1" thickBot="1" x14ac:dyDescent="0.3">
      <c r="B21" s="6">
        <f t="shared" si="0"/>
        <v>17</v>
      </c>
      <c r="C21" s="19" t="s">
        <v>8</v>
      </c>
      <c r="D21" s="20"/>
    </row>
    <row r="22" spans="2:4" ht="15" customHeight="1" thickBot="1" x14ac:dyDescent="0.3">
      <c r="B22" s="6">
        <f t="shared" si="0"/>
        <v>18</v>
      </c>
      <c r="C22" s="16" t="s">
        <v>3</v>
      </c>
      <c r="D22" s="17">
        <f>IF(D16&gt;(D18+D20),D16,(D18+D20))</f>
        <v>214.56</v>
      </c>
    </row>
    <row r="23" spans="2:4" ht="15" customHeight="1" thickBot="1" x14ac:dyDescent="0.3">
      <c r="B23" s="6">
        <f t="shared" si="0"/>
        <v>19</v>
      </c>
      <c r="C23" s="19" t="s">
        <v>9</v>
      </c>
      <c r="D23" s="20"/>
    </row>
    <row r="24" spans="2:4" ht="15" customHeight="1" thickBot="1" x14ac:dyDescent="0.3">
      <c r="B24" s="6">
        <f t="shared" si="0"/>
        <v>20</v>
      </c>
      <c r="C24" s="16" t="s">
        <v>16</v>
      </c>
      <c r="D24" s="17">
        <f>D22-D18-D20</f>
        <v>55.260000000000019</v>
      </c>
    </row>
    <row r="25" spans="2:4" ht="15" customHeight="1" thickBot="1" x14ac:dyDescent="0.3">
      <c r="B25" s="6">
        <f t="shared" si="0"/>
        <v>21</v>
      </c>
      <c r="C25" s="19" t="s">
        <v>15</v>
      </c>
      <c r="D25" s="20"/>
    </row>
    <row r="26" spans="2:4" ht="15" customHeight="1" x14ac:dyDescent="0.25">
      <c r="B26" s="6">
        <f t="shared" si="0"/>
        <v>22</v>
      </c>
      <c r="C26" s="11" t="s">
        <v>23</v>
      </c>
      <c r="D26" s="18">
        <f>-0.1522*(D24/D22)^2+0.4598*(D24/D22)-0.0003</f>
        <v>0.1080258872066574</v>
      </c>
    </row>
    <row r="27" spans="2:4" ht="15" customHeight="1" thickBot="1" x14ac:dyDescent="0.3">
      <c r="B27" s="7">
        <f t="shared" si="0"/>
        <v>23</v>
      </c>
      <c r="C27" s="2"/>
      <c r="D27" s="2"/>
    </row>
  </sheetData>
  <mergeCells count="10">
    <mergeCell ref="C19:D19"/>
    <mergeCell ref="C21:D21"/>
    <mergeCell ref="C23:D23"/>
    <mergeCell ref="C25:D25"/>
    <mergeCell ref="B2:D2"/>
    <mergeCell ref="B4:D4"/>
    <mergeCell ref="C5:D5"/>
    <mergeCell ref="C10:D10"/>
    <mergeCell ref="C13:D13"/>
    <mergeCell ref="C17:D17"/>
  </mergeCells>
  <pageMargins left="0.7" right="0.7" top="0.75" bottom="0.75" header="0.3" footer="0.3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workbookViewId="0">
      <selection activeCell="B2" sqref="B2:D27"/>
    </sheetView>
  </sheetViews>
  <sheetFormatPr defaultRowHeight="15" x14ac:dyDescent="0.25"/>
  <cols>
    <col min="1" max="1" width="3.85546875" customWidth="1"/>
    <col min="2" max="2" width="6.85546875" customWidth="1"/>
    <col min="3" max="3" width="72.140625" customWidth="1"/>
    <col min="4" max="4" width="16.85546875" customWidth="1"/>
  </cols>
  <sheetData>
    <row r="1" spans="2:4" ht="15.75" thickBot="1" x14ac:dyDescent="0.3"/>
    <row r="2" spans="2:4" ht="35.1" customHeight="1" thickBot="1" x14ac:dyDescent="0.3">
      <c r="B2" s="24" t="s">
        <v>6</v>
      </c>
      <c r="C2" s="25"/>
      <c r="D2" s="26"/>
    </row>
    <row r="3" spans="2:4" ht="10.5" customHeight="1" thickBot="1" x14ac:dyDescent="0.3"/>
    <row r="4" spans="2:4" ht="24" customHeight="1" thickBot="1" x14ac:dyDescent="0.3">
      <c r="B4" s="21" t="s">
        <v>28</v>
      </c>
      <c r="C4" s="22"/>
      <c r="D4" s="23"/>
    </row>
    <row r="5" spans="2:4" ht="15" customHeight="1" thickBot="1" x14ac:dyDescent="0.3">
      <c r="B5" s="5">
        <v>1</v>
      </c>
      <c r="C5" s="27" t="s">
        <v>5</v>
      </c>
      <c r="D5" s="28"/>
    </row>
    <row r="6" spans="2:4" ht="15" customHeight="1" x14ac:dyDescent="0.25">
      <c r="B6" s="6">
        <f>B5+1</f>
        <v>2</v>
      </c>
      <c r="C6" s="11" t="s">
        <v>2</v>
      </c>
      <c r="D6" s="12">
        <v>200</v>
      </c>
    </row>
    <row r="7" spans="2:4" ht="15" customHeight="1" x14ac:dyDescent="0.25">
      <c r="B7" s="6">
        <f t="shared" ref="B7:B27" si="0">B6+1</f>
        <v>3</v>
      </c>
      <c r="C7" s="1" t="s">
        <v>0</v>
      </c>
      <c r="D7" s="3">
        <v>200</v>
      </c>
    </row>
    <row r="8" spans="2:4" ht="15" customHeight="1" x14ac:dyDescent="0.25">
      <c r="B8" s="6">
        <f t="shared" si="0"/>
        <v>4</v>
      </c>
      <c r="C8" s="1" t="s">
        <v>1</v>
      </c>
      <c r="D8" s="8">
        <v>3.5</v>
      </c>
    </row>
    <row r="9" spans="2:4" ht="15" customHeight="1" thickBot="1" x14ac:dyDescent="0.3">
      <c r="B9" s="6">
        <f t="shared" si="0"/>
        <v>5</v>
      </c>
      <c r="C9" s="9" t="s">
        <v>17</v>
      </c>
      <c r="D9" s="13">
        <v>1</v>
      </c>
    </row>
    <row r="10" spans="2:4" ht="15" customHeight="1" thickBot="1" x14ac:dyDescent="0.3">
      <c r="B10" s="6">
        <f t="shared" si="0"/>
        <v>6</v>
      </c>
      <c r="C10" s="27" t="s">
        <v>11</v>
      </c>
      <c r="D10" s="28"/>
    </row>
    <row r="11" spans="2:4" ht="15" customHeight="1" x14ac:dyDescent="0.25">
      <c r="B11" s="6">
        <f t="shared" si="0"/>
        <v>7</v>
      </c>
      <c r="C11" s="14" t="s">
        <v>18</v>
      </c>
      <c r="D11" s="15">
        <v>5</v>
      </c>
    </row>
    <row r="12" spans="2:4" ht="15" customHeight="1" thickBot="1" x14ac:dyDescent="0.3">
      <c r="B12" s="6">
        <f t="shared" si="0"/>
        <v>8</v>
      </c>
      <c r="C12" s="9" t="s">
        <v>19</v>
      </c>
      <c r="D12" s="13">
        <v>0.06</v>
      </c>
    </row>
    <row r="13" spans="2:4" ht="15" customHeight="1" thickBot="1" x14ac:dyDescent="0.3">
      <c r="B13" s="6">
        <f t="shared" si="0"/>
        <v>9</v>
      </c>
      <c r="C13" s="29" t="s">
        <v>20</v>
      </c>
      <c r="D13" s="30"/>
    </row>
    <row r="14" spans="2:4" ht="15" customHeight="1" x14ac:dyDescent="0.25">
      <c r="B14" s="6">
        <f t="shared" si="0"/>
        <v>10</v>
      </c>
      <c r="C14" s="14" t="s">
        <v>13</v>
      </c>
      <c r="D14" s="12">
        <f>D6*D11</f>
        <v>1000</v>
      </c>
    </row>
    <row r="15" spans="2:4" ht="15" customHeight="1" x14ac:dyDescent="0.25">
      <c r="B15" s="6">
        <f t="shared" si="0"/>
        <v>11</v>
      </c>
      <c r="C15" s="1" t="s">
        <v>14</v>
      </c>
      <c r="D15" s="4">
        <f>D7*D12*10.76</f>
        <v>129.12</v>
      </c>
    </row>
    <row r="16" spans="2:4" ht="15" customHeight="1" thickBot="1" x14ac:dyDescent="0.3">
      <c r="B16" s="6">
        <f t="shared" si="0"/>
        <v>12</v>
      </c>
      <c r="C16" s="9" t="s">
        <v>12</v>
      </c>
      <c r="D16" s="10">
        <f>D14+D15</f>
        <v>1129.1199999999999</v>
      </c>
    </row>
    <row r="17" spans="2:4" ht="15" customHeight="1" thickBot="1" x14ac:dyDescent="0.3">
      <c r="B17" s="6">
        <f t="shared" si="0"/>
        <v>13</v>
      </c>
      <c r="C17" s="29" t="s">
        <v>7</v>
      </c>
      <c r="D17" s="30"/>
    </row>
    <row r="18" spans="2:4" ht="15" customHeight="1" thickBot="1" x14ac:dyDescent="0.3">
      <c r="B18" s="6">
        <f t="shared" si="0"/>
        <v>14</v>
      </c>
      <c r="C18" s="16" t="s">
        <v>4</v>
      </c>
      <c r="D18" s="17">
        <f>D7*D8*D9*0.59</f>
        <v>413</v>
      </c>
    </row>
    <row r="19" spans="2:4" ht="15" customHeight="1" thickBot="1" x14ac:dyDescent="0.3">
      <c r="B19" s="6">
        <f t="shared" si="0"/>
        <v>15</v>
      </c>
      <c r="C19" s="29" t="s">
        <v>21</v>
      </c>
      <c r="D19" s="30"/>
    </row>
    <row r="20" spans="2:4" ht="15" customHeight="1" thickBot="1" x14ac:dyDescent="0.3">
      <c r="B20" s="6">
        <f t="shared" si="0"/>
        <v>16</v>
      </c>
      <c r="C20" s="16" t="s">
        <v>22</v>
      </c>
      <c r="D20" s="17">
        <v>0</v>
      </c>
    </row>
    <row r="21" spans="2:4" ht="15" customHeight="1" thickBot="1" x14ac:dyDescent="0.3">
      <c r="B21" s="6">
        <f t="shared" si="0"/>
        <v>17</v>
      </c>
      <c r="C21" s="19" t="s">
        <v>8</v>
      </c>
      <c r="D21" s="20"/>
    </row>
    <row r="22" spans="2:4" ht="15" customHeight="1" thickBot="1" x14ac:dyDescent="0.3">
      <c r="B22" s="6">
        <f t="shared" si="0"/>
        <v>18</v>
      </c>
      <c r="C22" s="16" t="s">
        <v>3</v>
      </c>
      <c r="D22" s="17">
        <f>IF(D16&gt;(D18+D20),D16,(D18+D20))</f>
        <v>1129.1199999999999</v>
      </c>
    </row>
    <row r="23" spans="2:4" ht="15" customHeight="1" thickBot="1" x14ac:dyDescent="0.3">
      <c r="B23" s="6">
        <f t="shared" si="0"/>
        <v>19</v>
      </c>
      <c r="C23" s="19" t="s">
        <v>9</v>
      </c>
      <c r="D23" s="20"/>
    </row>
    <row r="24" spans="2:4" ht="15" customHeight="1" thickBot="1" x14ac:dyDescent="0.3">
      <c r="B24" s="6">
        <f t="shared" si="0"/>
        <v>20</v>
      </c>
      <c r="C24" s="16" t="s">
        <v>16</v>
      </c>
      <c r="D24" s="17">
        <f>D22-D18-D20</f>
        <v>716.11999999999989</v>
      </c>
    </row>
    <row r="25" spans="2:4" ht="15" customHeight="1" thickBot="1" x14ac:dyDescent="0.3">
      <c r="B25" s="6">
        <f t="shared" si="0"/>
        <v>21</v>
      </c>
      <c r="C25" s="19" t="s">
        <v>15</v>
      </c>
      <c r="D25" s="20"/>
    </row>
    <row r="26" spans="2:4" ht="15" customHeight="1" x14ac:dyDescent="0.25">
      <c r="B26" s="6">
        <f t="shared" si="0"/>
        <v>22</v>
      </c>
      <c r="C26" s="11" t="s">
        <v>23</v>
      </c>
      <c r="D26" s="18">
        <f>-0.1522*(D24/D22)^2+0.4598*(D24/D22)-0.0003</f>
        <v>0.23009643520461703</v>
      </c>
    </row>
    <row r="27" spans="2:4" ht="15" customHeight="1" thickBot="1" x14ac:dyDescent="0.3">
      <c r="B27" s="7">
        <f t="shared" si="0"/>
        <v>23</v>
      </c>
      <c r="C27" s="2"/>
      <c r="D27" s="2"/>
    </row>
  </sheetData>
  <mergeCells count="10">
    <mergeCell ref="C19:D19"/>
    <mergeCell ref="C21:D21"/>
    <mergeCell ref="C23:D23"/>
    <mergeCell ref="C25:D25"/>
    <mergeCell ref="B2:D2"/>
    <mergeCell ref="B4:D4"/>
    <mergeCell ref="C5:D5"/>
    <mergeCell ref="C10:D10"/>
    <mergeCell ref="C13:D13"/>
    <mergeCell ref="C17:D17"/>
  </mergeCells>
  <pageMargins left="0.7" right="0.7" top="0.75" bottom="0.75" header="0.3" footer="0.3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workbookViewId="0">
      <selection activeCell="B2" sqref="B2:D27"/>
    </sheetView>
  </sheetViews>
  <sheetFormatPr defaultRowHeight="15" x14ac:dyDescent="0.25"/>
  <cols>
    <col min="1" max="1" width="3.85546875" customWidth="1"/>
    <col min="2" max="2" width="6.85546875" customWidth="1"/>
    <col min="3" max="3" width="72.140625" customWidth="1"/>
    <col min="4" max="4" width="16.85546875" customWidth="1"/>
  </cols>
  <sheetData>
    <row r="1" spans="2:4" ht="15.75" thickBot="1" x14ac:dyDescent="0.3"/>
    <row r="2" spans="2:4" ht="35.1" customHeight="1" thickBot="1" x14ac:dyDescent="0.3">
      <c r="B2" s="24" t="s">
        <v>6</v>
      </c>
      <c r="C2" s="25"/>
      <c r="D2" s="26"/>
    </row>
    <row r="3" spans="2:4" ht="10.5" customHeight="1" thickBot="1" x14ac:dyDescent="0.3"/>
    <row r="4" spans="2:4" ht="24" customHeight="1" thickBot="1" x14ac:dyDescent="0.3">
      <c r="B4" s="21" t="s">
        <v>29</v>
      </c>
      <c r="C4" s="22"/>
      <c r="D4" s="23"/>
    </row>
    <row r="5" spans="2:4" ht="15" customHeight="1" thickBot="1" x14ac:dyDescent="0.3">
      <c r="B5" s="5">
        <v>1</v>
      </c>
      <c r="C5" s="27" t="s">
        <v>5</v>
      </c>
      <c r="D5" s="28"/>
    </row>
    <row r="6" spans="2:4" ht="15" customHeight="1" x14ac:dyDescent="0.25">
      <c r="B6" s="6">
        <f>B5+1</f>
        <v>2</v>
      </c>
      <c r="C6" s="11" t="s">
        <v>2</v>
      </c>
      <c r="D6" s="12">
        <v>50</v>
      </c>
    </row>
    <row r="7" spans="2:4" ht="15" customHeight="1" x14ac:dyDescent="0.25">
      <c r="B7" s="6">
        <f t="shared" ref="B7:B27" si="0">B6+1</f>
        <v>3</v>
      </c>
      <c r="C7" s="1" t="s">
        <v>0</v>
      </c>
      <c r="D7" s="3">
        <v>125</v>
      </c>
    </row>
    <row r="8" spans="2:4" ht="15" customHeight="1" x14ac:dyDescent="0.25">
      <c r="B8" s="6">
        <f t="shared" si="0"/>
        <v>4</v>
      </c>
      <c r="C8" s="1" t="s">
        <v>1</v>
      </c>
      <c r="D8" s="8">
        <v>3</v>
      </c>
    </row>
    <row r="9" spans="2:4" ht="15" customHeight="1" thickBot="1" x14ac:dyDescent="0.3">
      <c r="B9" s="6">
        <f t="shared" si="0"/>
        <v>5</v>
      </c>
      <c r="C9" s="9" t="s">
        <v>17</v>
      </c>
      <c r="D9" s="13">
        <v>1</v>
      </c>
    </row>
    <row r="10" spans="2:4" ht="15" customHeight="1" thickBot="1" x14ac:dyDescent="0.3">
      <c r="B10" s="6">
        <f t="shared" si="0"/>
        <v>6</v>
      </c>
      <c r="C10" s="27" t="s">
        <v>11</v>
      </c>
      <c r="D10" s="28"/>
    </row>
    <row r="11" spans="2:4" ht="15" customHeight="1" x14ac:dyDescent="0.25">
      <c r="B11" s="6">
        <f t="shared" si="0"/>
        <v>7</v>
      </c>
      <c r="C11" s="14" t="s">
        <v>18</v>
      </c>
      <c r="D11" s="15">
        <v>20</v>
      </c>
    </row>
    <row r="12" spans="2:4" ht="15" customHeight="1" thickBot="1" x14ac:dyDescent="0.3">
      <c r="B12" s="6">
        <f t="shared" si="0"/>
        <v>8</v>
      </c>
      <c r="C12" s="9" t="s">
        <v>19</v>
      </c>
      <c r="D12" s="13">
        <v>0.06</v>
      </c>
    </row>
    <row r="13" spans="2:4" ht="15" customHeight="1" thickBot="1" x14ac:dyDescent="0.3">
      <c r="B13" s="6">
        <f t="shared" si="0"/>
        <v>9</v>
      </c>
      <c r="C13" s="29" t="s">
        <v>20</v>
      </c>
      <c r="D13" s="30"/>
    </row>
    <row r="14" spans="2:4" ht="15" customHeight="1" x14ac:dyDescent="0.25">
      <c r="B14" s="6">
        <f t="shared" si="0"/>
        <v>10</v>
      </c>
      <c r="C14" s="14" t="s">
        <v>13</v>
      </c>
      <c r="D14" s="12">
        <f>D6*D11</f>
        <v>1000</v>
      </c>
    </row>
    <row r="15" spans="2:4" ht="15" customHeight="1" x14ac:dyDescent="0.25">
      <c r="B15" s="6">
        <f t="shared" si="0"/>
        <v>11</v>
      </c>
      <c r="C15" s="1" t="s">
        <v>14</v>
      </c>
      <c r="D15" s="4">
        <f>D7*D12*10.76</f>
        <v>80.7</v>
      </c>
    </row>
    <row r="16" spans="2:4" ht="15" customHeight="1" thickBot="1" x14ac:dyDescent="0.3">
      <c r="B16" s="6">
        <f t="shared" si="0"/>
        <v>12</v>
      </c>
      <c r="C16" s="9" t="s">
        <v>12</v>
      </c>
      <c r="D16" s="10">
        <f>D14+D15</f>
        <v>1080.7</v>
      </c>
    </row>
    <row r="17" spans="2:4" ht="15" customHeight="1" thickBot="1" x14ac:dyDescent="0.3">
      <c r="B17" s="6">
        <f t="shared" si="0"/>
        <v>13</v>
      </c>
      <c r="C17" s="29" t="s">
        <v>7</v>
      </c>
      <c r="D17" s="30"/>
    </row>
    <row r="18" spans="2:4" ht="15" customHeight="1" thickBot="1" x14ac:dyDescent="0.3">
      <c r="B18" s="6">
        <f t="shared" si="0"/>
        <v>14</v>
      </c>
      <c r="C18" s="16" t="s">
        <v>4</v>
      </c>
      <c r="D18" s="17">
        <f>D7*D8*D9*0.59</f>
        <v>221.25</v>
      </c>
    </row>
    <row r="19" spans="2:4" ht="15" customHeight="1" thickBot="1" x14ac:dyDescent="0.3">
      <c r="B19" s="6">
        <f t="shared" si="0"/>
        <v>15</v>
      </c>
      <c r="C19" s="29" t="s">
        <v>21</v>
      </c>
      <c r="D19" s="30"/>
    </row>
    <row r="20" spans="2:4" ht="15" customHeight="1" thickBot="1" x14ac:dyDescent="0.3">
      <c r="B20" s="6">
        <f t="shared" si="0"/>
        <v>16</v>
      </c>
      <c r="C20" s="16" t="s">
        <v>22</v>
      </c>
      <c r="D20" s="17">
        <v>100</v>
      </c>
    </row>
    <row r="21" spans="2:4" ht="15" customHeight="1" thickBot="1" x14ac:dyDescent="0.3">
      <c r="B21" s="6">
        <f t="shared" si="0"/>
        <v>17</v>
      </c>
      <c r="C21" s="19" t="s">
        <v>8</v>
      </c>
      <c r="D21" s="20"/>
    </row>
    <row r="22" spans="2:4" ht="15" customHeight="1" thickBot="1" x14ac:dyDescent="0.3">
      <c r="B22" s="6">
        <f t="shared" si="0"/>
        <v>18</v>
      </c>
      <c r="C22" s="16" t="s">
        <v>3</v>
      </c>
      <c r="D22" s="17">
        <f>IF(D16&gt;(D18+D20),D16,(D18+D20))</f>
        <v>1080.7</v>
      </c>
    </row>
    <row r="23" spans="2:4" ht="15" customHeight="1" thickBot="1" x14ac:dyDescent="0.3">
      <c r="B23" s="6">
        <f t="shared" si="0"/>
        <v>19</v>
      </c>
      <c r="C23" s="19" t="s">
        <v>9</v>
      </c>
      <c r="D23" s="20"/>
    </row>
    <row r="24" spans="2:4" ht="15" customHeight="1" thickBot="1" x14ac:dyDescent="0.3">
      <c r="B24" s="6">
        <f t="shared" si="0"/>
        <v>20</v>
      </c>
      <c r="C24" s="16" t="s">
        <v>16</v>
      </c>
      <c r="D24" s="17">
        <f>D22-D18-D20</f>
        <v>759.45</v>
      </c>
    </row>
    <row r="25" spans="2:4" ht="15" customHeight="1" thickBot="1" x14ac:dyDescent="0.3">
      <c r="B25" s="6">
        <f t="shared" si="0"/>
        <v>21</v>
      </c>
      <c r="C25" s="19" t="s">
        <v>15</v>
      </c>
      <c r="D25" s="20"/>
    </row>
    <row r="26" spans="2:4" ht="15" customHeight="1" x14ac:dyDescent="0.25">
      <c r="B26" s="6">
        <f t="shared" si="0"/>
        <v>22</v>
      </c>
      <c r="C26" s="11" t="s">
        <v>23</v>
      </c>
      <c r="D26" s="18">
        <f>-0.1522*(D24/D22)^2+0.4598*(D24/D22)-0.0003</f>
        <v>0.24765661577050177</v>
      </c>
    </row>
    <row r="27" spans="2:4" ht="15" customHeight="1" thickBot="1" x14ac:dyDescent="0.3">
      <c r="B27" s="7">
        <f t="shared" si="0"/>
        <v>23</v>
      </c>
      <c r="C27" s="2"/>
      <c r="D27" s="2"/>
    </row>
  </sheetData>
  <mergeCells count="10">
    <mergeCell ref="C19:D19"/>
    <mergeCell ref="C21:D21"/>
    <mergeCell ref="C23:D23"/>
    <mergeCell ref="C25:D25"/>
    <mergeCell ref="B2:D2"/>
    <mergeCell ref="B4:D4"/>
    <mergeCell ref="C5:D5"/>
    <mergeCell ref="C10:D10"/>
    <mergeCell ref="C13:D13"/>
    <mergeCell ref="C17:D17"/>
  </mergeCells>
  <pageMargins left="0.7" right="0.7" top="0.75" bottom="0.75" header="0.3" footer="0.3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workbookViewId="0">
      <selection activeCell="B2" sqref="B2:D27"/>
    </sheetView>
  </sheetViews>
  <sheetFormatPr defaultRowHeight="15" x14ac:dyDescent="0.25"/>
  <cols>
    <col min="1" max="1" width="3.85546875" customWidth="1"/>
    <col min="2" max="2" width="6.85546875" customWidth="1"/>
    <col min="3" max="3" width="72.140625" customWidth="1"/>
    <col min="4" max="4" width="16.85546875" customWidth="1"/>
  </cols>
  <sheetData>
    <row r="1" spans="2:4" ht="15.75" thickBot="1" x14ac:dyDescent="0.3"/>
    <row r="2" spans="2:4" ht="35.1" customHeight="1" thickBot="1" x14ac:dyDescent="0.3">
      <c r="B2" s="24" t="s">
        <v>6</v>
      </c>
      <c r="C2" s="25"/>
      <c r="D2" s="26"/>
    </row>
    <row r="3" spans="2:4" ht="10.5" customHeight="1" thickBot="1" x14ac:dyDescent="0.3"/>
    <row r="4" spans="2:4" ht="24" customHeight="1" thickBot="1" x14ac:dyDescent="0.3">
      <c r="B4" s="21" t="s">
        <v>30</v>
      </c>
      <c r="C4" s="22"/>
      <c r="D4" s="23"/>
    </row>
    <row r="5" spans="2:4" ht="15" customHeight="1" thickBot="1" x14ac:dyDescent="0.3">
      <c r="B5" s="5">
        <v>1</v>
      </c>
      <c r="C5" s="27" t="s">
        <v>5</v>
      </c>
      <c r="D5" s="28"/>
    </row>
    <row r="6" spans="2:4" ht="15" customHeight="1" x14ac:dyDescent="0.25">
      <c r="B6" s="6">
        <f>B5+1</f>
        <v>2</v>
      </c>
      <c r="C6" s="11" t="s">
        <v>2</v>
      </c>
      <c r="D6" s="12">
        <v>20</v>
      </c>
    </row>
    <row r="7" spans="2:4" ht="15" customHeight="1" x14ac:dyDescent="0.25">
      <c r="B7" s="6">
        <f t="shared" ref="B7:B27" si="0">B6+1</f>
        <v>3</v>
      </c>
      <c r="C7" s="1" t="s">
        <v>0</v>
      </c>
      <c r="D7" s="3">
        <v>80</v>
      </c>
    </row>
    <row r="8" spans="2:4" ht="15" customHeight="1" x14ac:dyDescent="0.25">
      <c r="B8" s="6">
        <f t="shared" si="0"/>
        <v>4</v>
      </c>
      <c r="C8" s="1" t="s">
        <v>1</v>
      </c>
      <c r="D8" s="8">
        <v>2.7</v>
      </c>
    </row>
    <row r="9" spans="2:4" ht="15" customHeight="1" thickBot="1" x14ac:dyDescent="0.3">
      <c r="B9" s="6">
        <f t="shared" si="0"/>
        <v>5</v>
      </c>
      <c r="C9" s="9" t="s">
        <v>17</v>
      </c>
      <c r="D9" s="13">
        <v>1</v>
      </c>
    </row>
    <row r="10" spans="2:4" ht="15" customHeight="1" thickBot="1" x14ac:dyDescent="0.3">
      <c r="B10" s="6">
        <f t="shared" si="0"/>
        <v>6</v>
      </c>
      <c r="C10" s="27" t="s">
        <v>11</v>
      </c>
      <c r="D10" s="28"/>
    </row>
    <row r="11" spans="2:4" ht="15" customHeight="1" x14ac:dyDescent="0.25">
      <c r="B11" s="6">
        <f t="shared" si="0"/>
        <v>7</v>
      </c>
      <c r="C11" s="14" t="s">
        <v>18</v>
      </c>
      <c r="D11" s="15">
        <v>10</v>
      </c>
    </row>
    <row r="12" spans="2:4" ht="15" customHeight="1" thickBot="1" x14ac:dyDescent="0.3">
      <c r="B12" s="6">
        <f t="shared" si="0"/>
        <v>8</v>
      </c>
      <c r="C12" s="9" t="s">
        <v>19</v>
      </c>
      <c r="D12" s="13">
        <v>0.18</v>
      </c>
    </row>
    <row r="13" spans="2:4" ht="15" customHeight="1" thickBot="1" x14ac:dyDescent="0.3">
      <c r="B13" s="6">
        <f t="shared" si="0"/>
        <v>9</v>
      </c>
      <c r="C13" s="29" t="s">
        <v>20</v>
      </c>
      <c r="D13" s="30"/>
    </row>
    <row r="14" spans="2:4" ht="15" customHeight="1" x14ac:dyDescent="0.25">
      <c r="B14" s="6">
        <f t="shared" si="0"/>
        <v>10</v>
      </c>
      <c r="C14" s="14" t="s">
        <v>13</v>
      </c>
      <c r="D14" s="12">
        <f>D6*D11</f>
        <v>200</v>
      </c>
    </row>
    <row r="15" spans="2:4" ht="15" customHeight="1" x14ac:dyDescent="0.25">
      <c r="B15" s="6">
        <f t="shared" si="0"/>
        <v>11</v>
      </c>
      <c r="C15" s="1" t="s">
        <v>14</v>
      </c>
      <c r="D15" s="4">
        <f>D7*D12*10.76</f>
        <v>154.94399999999999</v>
      </c>
    </row>
    <row r="16" spans="2:4" ht="15" customHeight="1" thickBot="1" x14ac:dyDescent="0.3">
      <c r="B16" s="6">
        <f t="shared" si="0"/>
        <v>12</v>
      </c>
      <c r="C16" s="9" t="s">
        <v>12</v>
      </c>
      <c r="D16" s="10">
        <f>D14+D15</f>
        <v>354.94399999999996</v>
      </c>
    </row>
    <row r="17" spans="2:4" ht="15" customHeight="1" thickBot="1" x14ac:dyDescent="0.3">
      <c r="B17" s="6">
        <f t="shared" si="0"/>
        <v>13</v>
      </c>
      <c r="C17" s="29" t="s">
        <v>7</v>
      </c>
      <c r="D17" s="30"/>
    </row>
    <row r="18" spans="2:4" ht="15" customHeight="1" thickBot="1" x14ac:dyDescent="0.3">
      <c r="B18" s="6">
        <f t="shared" si="0"/>
        <v>14</v>
      </c>
      <c r="C18" s="16" t="s">
        <v>4</v>
      </c>
      <c r="D18" s="17">
        <f>D7*D8*D9*0.59</f>
        <v>127.44</v>
      </c>
    </row>
    <row r="19" spans="2:4" ht="15" customHeight="1" thickBot="1" x14ac:dyDescent="0.3">
      <c r="B19" s="6">
        <f t="shared" si="0"/>
        <v>15</v>
      </c>
      <c r="C19" s="29" t="s">
        <v>21</v>
      </c>
      <c r="D19" s="30"/>
    </row>
    <row r="20" spans="2:4" ht="15" customHeight="1" thickBot="1" x14ac:dyDescent="0.3">
      <c r="B20" s="6">
        <f t="shared" si="0"/>
        <v>16</v>
      </c>
      <c r="C20" s="16" t="s">
        <v>22</v>
      </c>
      <c r="D20" s="17">
        <v>300</v>
      </c>
    </row>
    <row r="21" spans="2:4" ht="15" customHeight="1" thickBot="1" x14ac:dyDescent="0.3">
      <c r="B21" s="6">
        <f t="shared" si="0"/>
        <v>17</v>
      </c>
      <c r="C21" s="19" t="s">
        <v>8</v>
      </c>
      <c r="D21" s="20"/>
    </row>
    <row r="22" spans="2:4" ht="15" customHeight="1" thickBot="1" x14ac:dyDescent="0.3">
      <c r="B22" s="6">
        <f t="shared" si="0"/>
        <v>18</v>
      </c>
      <c r="C22" s="16" t="s">
        <v>3</v>
      </c>
      <c r="D22" s="17">
        <f>IF(D16&gt;(D18+D20),D16,(D18+D20))</f>
        <v>427.44</v>
      </c>
    </row>
    <row r="23" spans="2:4" ht="15" customHeight="1" thickBot="1" x14ac:dyDescent="0.3">
      <c r="B23" s="6">
        <f t="shared" si="0"/>
        <v>19</v>
      </c>
      <c r="C23" s="19" t="s">
        <v>9</v>
      </c>
      <c r="D23" s="20"/>
    </row>
    <row r="24" spans="2:4" ht="15" customHeight="1" thickBot="1" x14ac:dyDescent="0.3">
      <c r="B24" s="6">
        <f t="shared" si="0"/>
        <v>20</v>
      </c>
      <c r="C24" s="16" t="s">
        <v>16</v>
      </c>
      <c r="D24" s="17">
        <f>D22-D18-D20</f>
        <v>0</v>
      </c>
    </row>
    <row r="25" spans="2:4" ht="15" customHeight="1" thickBot="1" x14ac:dyDescent="0.3">
      <c r="B25" s="6">
        <f t="shared" si="0"/>
        <v>21</v>
      </c>
      <c r="C25" s="19" t="s">
        <v>15</v>
      </c>
      <c r="D25" s="20"/>
    </row>
    <row r="26" spans="2:4" ht="15" customHeight="1" x14ac:dyDescent="0.25">
      <c r="B26" s="6">
        <f t="shared" si="0"/>
        <v>22</v>
      </c>
      <c r="C26" s="11" t="s">
        <v>23</v>
      </c>
      <c r="D26" s="18">
        <f>-0.1522*(D24/D22)^2+0.4598*(D24/D22)-0.0003</f>
        <v>-2.9999999999999997E-4</v>
      </c>
    </row>
    <row r="27" spans="2:4" ht="15" customHeight="1" thickBot="1" x14ac:dyDescent="0.3">
      <c r="B27" s="7">
        <f t="shared" si="0"/>
        <v>23</v>
      </c>
      <c r="C27" s="2"/>
      <c r="D27" s="2"/>
    </row>
  </sheetData>
  <mergeCells count="10">
    <mergeCell ref="C19:D19"/>
    <mergeCell ref="C21:D21"/>
    <mergeCell ref="C23:D23"/>
    <mergeCell ref="C25:D25"/>
    <mergeCell ref="B2:D2"/>
    <mergeCell ref="B4:D4"/>
    <mergeCell ref="C5:D5"/>
    <mergeCell ref="C10:D10"/>
    <mergeCell ref="C13:D13"/>
    <mergeCell ref="C17:D17"/>
  </mergeCells>
  <pageMargins left="0.7" right="0.7" top="0.75" bottom="0.75" header="0.3" footer="0.3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workbookViewId="0">
      <selection activeCell="P4" sqref="P4"/>
    </sheetView>
  </sheetViews>
  <sheetFormatPr defaultRowHeight="15" x14ac:dyDescent="0.25"/>
  <cols>
    <col min="1" max="1" width="3.85546875" customWidth="1"/>
    <col min="2" max="2" width="6.85546875" customWidth="1"/>
    <col min="3" max="3" width="72.140625" customWidth="1"/>
    <col min="4" max="4" width="16.85546875" customWidth="1"/>
  </cols>
  <sheetData>
    <row r="1" spans="2:4" ht="15.75" thickBot="1" x14ac:dyDescent="0.3"/>
    <row r="2" spans="2:4" ht="35.1" customHeight="1" thickBot="1" x14ac:dyDescent="0.3">
      <c r="B2" s="24" t="s">
        <v>6</v>
      </c>
      <c r="C2" s="25"/>
      <c r="D2" s="26"/>
    </row>
    <row r="3" spans="2:4" ht="10.5" customHeight="1" thickBot="1" x14ac:dyDescent="0.3"/>
    <row r="4" spans="2:4" ht="24" customHeight="1" thickBot="1" x14ac:dyDescent="0.3">
      <c r="B4" s="21" t="s">
        <v>31</v>
      </c>
      <c r="C4" s="22"/>
      <c r="D4" s="23"/>
    </row>
    <row r="5" spans="2:4" ht="15" customHeight="1" thickBot="1" x14ac:dyDescent="0.3">
      <c r="B5" s="5">
        <v>1</v>
      </c>
      <c r="C5" s="27" t="s">
        <v>5</v>
      </c>
      <c r="D5" s="28"/>
    </row>
    <row r="6" spans="2:4" ht="15" customHeight="1" x14ac:dyDescent="0.25">
      <c r="B6" s="6">
        <f>B5+1</f>
        <v>2</v>
      </c>
      <c r="C6" s="11" t="s">
        <v>2</v>
      </c>
      <c r="D6" s="12">
        <v>60</v>
      </c>
    </row>
    <row r="7" spans="2:4" ht="15" customHeight="1" x14ac:dyDescent="0.25">
      <c r="B7" s="6">
        <f t="shared" ref="B7:B27" si="0">B6+1</f>
        <v>3</v>
      </c>
      <c r="C7" s="1" t="s">
        <v>0</v>
      </c>
      <c r="D7" s="3">
        <v>600</v>
      </c>
    </row>
    <row r="8" spans="2:4" ht="15" customHeight="1" x14ac:dyDescent="0.25">
      <c r="B8" s="6">
        <f t="shared" si="0"/>
        <v>4</v>
      </c>
      <c r="C8" s="1" t="s">
        <v>1</v>
      </c>
      <c r="D8" s="8">
        <v>2.7</v>
      </c>
    </row>
    <row r="9" spans="2:4" ht="15" customHeight="1" thickBot="1" x14ac:dyDescent="0.3">
      <c r="B9" s="6">
        <f t="shared" si="0"/>
        <v>5</v>
      </c>
      <c r="C9" s="9" t="s">
        <v>17</v>
      </c>
      <c r="D9" s="13">
        <v>2</v>
      </c>
    </row>
    <row r="10" spans="2:4" ht="15" customHeight="1" thickBot="1" x14ac:dyDescent="0.3">
      <c r="B10" s="6">
        <f t="shared" si="0"/>
        <v>6</v>
      </c>
      <c r="C10" s="27" t="s">
        <v>11</v>
      </c>
      <c r="D10" s="28"/>
    </row>
    <row r="11" spans="2:4" ht="15" customHeight="1" x14ac:dyDescent="0.25">
      <c r="B11" s="6">
        <f t="shared" si="0"/>
        <v>7</v>
      </c>
      <c r="C11" s="14" t="s">
        <v>18</v>
      </c>
      <c r="D11" s="15">
        <v>7.5</v>
      </c>
    </row>
    <row r="12" spans="2:4" ht="15" customHeight="1" thickBot="1" x14ac:dyDescent="0.3">
      <c r="B12" s="6">
        <f t="shared" si="0"/>
        <v>8</v>
      </c>
      <c r="C12" s="9" t="s">
        <v>19</v>
      </c>
      <c r="D12" s="13">
        <v>0.06</v>
      </c>
    </row>
    <row r="13" spans="2:4" ht="15" customHeight="1" thickBot="1" x14ac:dyDescent="0.3">
      <c r="B13" s="6">
        <f t="shared" si="0"/>
        <v>9</v>
      </c>
      <c r="C13" s="29" t="s">
        <v>20</v>
      </c>
      <c r="D13" s="30"/>
    </row>
    <row r="14" spans="2:4" ht="15" customHeight="1" x14ac:dyDescent="0.25">
      <c r="B14" s="6">
        <f t="shared" si="0"/>
        <v>10</v>
      </c>
      <c r="C14" s="14" t="s">
        <v>13</v>
      </c>
      <c r="D14" s="12">
        <f>D6*D11</f>
        <v>450</v>
      </c>
    </row>
    <row r="15" spans="2:4" ht="15" customHeight="1" x14ac:dyDescent="0.25">
      <c r="B15" s="6">
        <f t="shared" si="0"/>
        <v>11</v>
      </c>
      <c r="C15" s="1" t="s">
        <v>14</v>
      </c>
      <c r="D15" s="4">
        <f>D7*D12*10.76</f>
        <v>387.36</v>
      </c>
    </row>
    <row r="16" spans="2:4" ht="15" customHeight="1" thickBot="1" x14ac:dyDescent="0.3">
      <c r="B16" s="6">
        <f t="shared" si="0"/>
        <v>12</v>
      </c>
      <c r="C16" s="9" t="s">
        <v>12</v>
      </c>
      <c r="D16" s="10">
        <f>D14+D15</f>
        <v>837.36</v>
      </c>
    </row>
    <row r="17" spans="2:4" ht="15" customHeight="1" thickBot="1" x14ac:dyDescent="0.3">
      <c r="B17" s="6">
        <f t="shared" si="0"/>
        <v>13</v>
      </c>
      <c r="C17" s="29" t="s">
        <v>7</v>
      </c>
      <c r="D17" s="30"/>
    </row>
    <row r="18" spans="2:4" ht="15" customHeight="1" thickBot="1" x14ac:dyDescent="0.3">
      <c r="B18" s="6">
        <f t="shared" si="0"/>
        <v>14</v>
      </c>
      <c r="C18" s="16" t="s">
        <v>4</v>
      </c>
      <c r="D18" s="17">
        <f>D7*D8*D9*0.59</f>
        <v>1911.6</v>
      </c>
    </row>
    <row r="19" spans="2:4" ht="15" customHeight="1" thickBot="1" x14ac:dyDescent="0.3">
      <c r="B19" s="6">
        <f t="shared" si="0"/>
        <v>15</v>
      </c>
      <c r="C19" s="29" t="s">
        <v>21</v>
      </c>
      <c r="D19" s="30"/>
    </row>
    <row r="20" spans="2:4" ht="15" customHeight="1" thickBot="1" x14ac:dyDescent="0.3">
      <c r="B20" s="6">
        <f t="shared" si="0"/>
        <v>16</v>
      </c>
      <c r="C20" s="16" t="s">
        <v>22</v>
      </c>
      <c r="D20" s="17">
        <v>400</v>
      </c>
    </row>
    <row r="21" spans="2:4" ht="15" customHeight="1" thickBot="1" x14ac:dyDescent="0.3">
      <c r="B21" s="6">
        <f t="shared" si="0"/>
        <v>17</v>
      </c>
      <c r="C21" s="19" t="s">
        <v>8</v>
      </c>
      <c r="D21" s="20"/>
    </row>
    <row r="22" spans="2:4" ht="15" customHeight="1" thickBot="1" x14ac:dyDescent="0.3">
      <c r="B22" s="6">
        <f t="shared" si="0"/>
        <v>18</v>
      </c>
      <c r="C22" s="16" t="s">
        <v>3</v>
      </c>
      <c r="D22" s="17">
        <f>IF(D16&gt;(D18+D20),D16,(D18+D20))</f>
        <v>2311.6</v>
      </c>
    </row>
    <row r="23" spans="2:4" ht="15" customHeight="1" thickBot="1" x14ac:dyDescent="0.3">
      <c r="B23" s="6">
        <f t="shared" si="0"/>
        <v>19</v>
      </c>
      <c r="C23" s="19" t="s">
        <v>9</v>
      </c>
      <c r="D23" s="20"/>
    </row>
    <row r="24" spans="2:4" ht="15" customHeight="1" thickBot="1" x14ac:dyDescent="0.3">
      <c r="B24" s="6">
        <f t="shared" si="0"/>
        <v>20</v>
      </c>
      <c r="C24" s="16" t="s">
        <v>16</v>
      </c>
      <c r="D24" s="17">
        <f>D22-D18-D20</f>
        <v>0</v>
      </c>
    </row>
    <row r="25" spans="2:4" ht="15" customHeight="1" thickBot="1" x14ac:dyDescent="0.3">
      <c r="B25" s="6">
        <f t="shared" si="0"/>
        <v>21</v>
      </c>
      <c r="C25" s="19" t="s">
        <v>15</v>
      </c>
      <c r="D25" s="20"/>
    </row>
    <row r="26" spans="2:4" ht="15" customHeight="1" x14ac:dyDescent="0.25">
      <c r="B26" s="6">
        <f t="shared" si="0"/>
        <v>22</v>
      </c>
      <c r="C26" s="11" t="s">
        <v>23</v>
      </c>
      <c r="D26" s="18">
        <f>-0.1522*(D24/D22)^2+0.4598*(D24/D22)-0.0003</f>
        <v>-2.9999999999999997E-4</v>
      </c>
    </row>
    <row r="27" spans="2:4" ht="15" customHeight="1" thickBot="1" x14ac:dyDescent="0.3">
      <c r="B27" s="7">
        <f t="shared" si="0"/>
        <v>23</v>
      </c>
      <c r="C27" s="2"/>
      <c r="D27" s="2"/>
    </row>
  </sheetData>
  <mergeCells count="10">
    <mergeCell ref="C19:D19"/>
    <mergeCell ref="C21:D21"/>
    <mergeCell ref="C23:D23"/>
    <mergeCell ref="C25:D25"/>
    <mergeCell ref="B2:D2"/>
    <mergeCell ref="B4:D4"/>
    <mergeCell ref="C5:D5"/>
    <mergeCell ref="C10:D10"/>
    <mergeCell ref="C13:D13"/>
    <mergeCell ref="C17:D17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ห้องเรียน</vt:lpstr>
      <vt:lpstr>ห้องนอน ห้องนั่งเล่น</vt:lpstr>
      <vt:lpstr>ร้านอาหาร</vt:lpstr>
      <vt:lpstr>ห้องประชุม</vt:lpstr>
      <vt:lpstr>สำนักงาน</vt:lpstr>
      <vt:lpstr>พื้นที่สาธารณะ</vt:lpstr>
      <vt:lpstr>เฮลท์คลับ</vt:lpstr>
      <vt:lpstr>ห้องเด็กป่วย</vt:lpstr>
      <vt:lpstr>ซูเปอร์มาร์เก็ต</vt:lpstr>
      <vt:lpstr>ร้านเสริมสวย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</dc:creator>
  <cp:lastModifiedBy>Tul</cp:lastModifiedBy>
  <cp:lastPrinted>2019-07-23T14:38:13Z</cp:lastPrinted>
  <dcterms:created xsi:type="dcterms:W3CDTF">2019-07-10T06:50:43Z</dcterms:created>
  <dcterms:modified xsi:type="dcterms:W3CDTF">2019-08-11T14:55:25Z</dcterms:modified>
</cp:coreProperties>
</file>